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ohagan\Desktop\Updated CMG Templates\"/>
    </mc:Choice>
  </mc:AlternateContent>
  <xr:revisionPtr revIDLastSave="0" documentId="13_ncr:1_{42A74A92-1AE8-4EB5-BF19-3720D9100E4A}" xr6:coauthVersionLast="47" xr6:coauthVersionMax="47" xr10:uidLastSave="{00000000-0000-0000-0000-000000000000}"/>
  <bookViews>
    <workbookView xWindow="28680" yWindow="-120" windowWidth="29040" windowHeight="15840" xr2:uid="{8680070A-8985-4C8D-BF96-972B2DF8BBEC}"/>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Costs'!$A$1:$O$78</definedName>
    <definedName name="_xlnm.Print_Area" localSheetId="1">'Option Nr 1'!$A$1:$M$79</definedName>
    <definedName name="_xlnm.Print_Area" localSheetId="3">'Option Nr 2'!$A$1:$M$79</definedName>
    <definedName name="_xlnm.Print_Area" localSheetId="5">'Option Nr 3'!$A$1:$M$79</definedName>
    <definedName name="_xlnm.Print_Area" localSheetId="7">'Option Nr 4'!$A$1:$M$79</definedName>
    <definedName name="_xlnm.Print_Area" localSheetId="9">'Option Nr 5'!$A$1:$M$79</definedName>
    <definedName name="_xlnm.Print_Area" localSheetId="2">'PCD Summary - Option 1'!$A$1:$L$29</definedName>
    <definedName name="_xlnm.Print_Area" localSheetId="4">'PCD Summary - Option 2'!$A$1:$L$29</definedName>
    <definedName name="_xlnm.Print_Area" localSheetId="6">'PCD Summary - Option 3'!$A$1:$L$29</definedName>
    <definedName name="_xlnm.Print_Area" localSheetId="8">'PCD Summary - Option 4'!$A$1:$L$29</definedName>
    <definedName name="_xlnm.Print_Area" localSheetId="10">'PCD Summary - Option 5'!$A$1:$L$29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6" l="1"/>
  <c r="K55" i="4"/>
  <c r="K53" i="4"/>
  <c r="K43" i="4"/>
  <c r="K55" i="3"/>
  <c r="K55" i="2"/>
  <c r="K53" i="2"/>
  <c r="K51" i="2"/>
  <c r="K52" i="2"/>
  <c r="K43" i="2"/>
  <c r="K40" i="2" l="1"/>
  <c r="K45" i="6"/>
  <c r="I18" i="11" s="1"/>
  <c r="J18" i="11" s="1"/>
  <c r="K46" i="6"/>
  <c r="K47" i="6"/>
  <c r="I20" i="11" s="1"/>
  <c r="J20" i="11" s="1"/>
  <c r="K48" i="6"/>
  <c r="K49" i="6"/>
  <c r="K50" i="6"/>
  <c r="I23" i="11" s="1"/>
  <c r="J23" i="11" s="1"/>
  <c r="K44" i="6"/>
  <c r="I17" i="11" s="1"/>
  <c r="J17" i="11" s="1"/>
  <c r="K45" i="5"/>
  <c r="I18" i="10" s="1"/>
  <c r="J18" i="10" s="1"/>
  <c r="K46" i="5"/>
  <c r="K47" i="5"/>
  <c r="I20" i="10" s="1"/>
  <c r="J20" i="10" s="1"/>
  <c r="K48" i="5"/>
  <c r="I21" i="10" s="1"/>
  <c r="J21" i="10" s="1"/>
  <c r="K49" i="5"/>
  <c r="K50" i="5"/>
  <c r="I23" i="10" s="1"/>
  <c r="J23" i="10" s="1"/>
  <c r="K44" i="5"/>
  <c r="I17" i="10" s="1"/>
  <c r="J17" i="10" s="1"/>
  <c r="K45" i="4"/>
  <c r="K46" i="4"/>
  <c r="I19" i="9" s="1"/>
  <c r="J19" i="9" s="1"/>
  <c r="K47" i="4"/>
  <c r="I20" i="9" s="1"/>
  <c r="J20" i="9" s="1"/>
  <c r="K48" i="4"/>
  <c r="K49" i="4"/>
  <c r="K50" i="4"/>
  <c r="K44" i="4"/>
  <c r="K45" i="3"/>
  <c r="I18" i="8" s="1"/>
  <c r="J18" i="8" s="1"/>
  <c r="K46" i="3"/>
  <c r="I19" i="8" s="1"/>
  <c r="J19" i="8" s="1"/>
  <c r="K47" i="3"/>
  <c r="I20" i="8" s="1"/>
  <c r="J20" i="8" s="1"/>
  <c r="K48" i="3"/>
  <c r="I21" i="8" s="1"/>
  <c r="J21" i="8" s="1"/>
  <c r="K49" i="3"/>
  <c r="K50" i="3"/>
  <c r="I23" i="8" s="1"/>
  <c r="J23" i="8" s="1"/>
  <c r="K44" i="3"/>
  <c r="K45" i="2"/>
  <c r="I18" i="7" s="1"/>
  <c r="J18" i="7" s="1"/>
  <c r="K46" i="2"/>
  <c r="I19" i="7" s="1"/>
  <c r="J19" i="7" s="1"/>
  <c r="K47" i="2"/>
  <c r="I20" i="7" s="1"/>
  <c r="J20" i="7" s="1"/>
  <c r="K48" i="2"/>
  <c r="I21" i="7" s="1"/>
  <c r="J21" i="7" s="1"/>
  <c r="K49" i="2"/>
  <c r="K50" i="2"/>
  <c r="I23" i="7" s="1"/>
  <c r="J23" i="7" s="1"/>
  <c r="K44" i="2"/>
  <c r="I17" i="7" s="1"/>
  <c r="J17" i="7" s="1"/>
  <c r="I21" i="11"/>
  <c r="J21" i="11" s="1"/>
  <c r="I19" i="11"/>
  <c r="J19" i="11" s="1"/>
  <c r="I19" i="10"/>
  <c r="J19" i="10" s="1"/>
  <c r="I23" i="9"/>
  <c r="J23" i="9" s="1"/>
  <c r="I21" i="9"/>
  <c r="J21" i="9" s="1"/>
  <c r="I18" i="9"/>
  <c r="J18" i="9" s="1"/>
  <c r="J14" i="11"/>
  <c r="D14" i="11"/>
  <c r="J12" i="11"/>
  <c r="D12" i="11"/>
  <c r="J10" i="11"/>
  <c r="D10" i="11"/>
  <c r="D8" i="11"/>
  <c r="J14" i="10"/>
  <c r="D14" i="10"/>
  <c r="J12" i="10"/>
  <c r="D12" i="10"/>
  <c r="J10" i="10"/>
  <c r="D10" i="10"/>
  <c r="D8" i="10"/>
  <c r="J14" i="9"/>
  <c r="D14" i="9"/>
  <c r="J12" i="9"/>
  <c r="D12" i="9"/>
  <c r="J10" i="9"/>
  <c r="D10" i="9"/>
  <c r="D8" i="9"/>
  <c r="J14" i="8"/>
  <c r="D14" i="8"/>
  <c r="J12" i="8"/>
  <c r="D12" i="8"/>
  <c r="J10" i="8"/>
  <c r="D10" i="8"/>
  <c r="D8" i="8"/>
  <c r="J14" i="7"/>
  <c r="J12" i="7"/>
  <c r="J10" i="7"/>
  <c r="D14" i="7"/>
  <c r="D12" i="7"/>
  <c r="D10" i="7"/>
  <c r="D8" i="7"/>
  <c r="M17" i="1"/>
  <c r="K17" i="1"/>
  <c r="I17" i="1"/>
  <c r="G17" i="1"/>
  <c r="E17" i="1"/>
  <c r="I17" i="8" l="1"/>
  <c r="J17" i="8" s="1"/>
  <c r="K43" i="6"/>
  <c r="K43" i="5"/>
  <c r="I17" i="9"/>
  <c r="J17" i="9" s="1"/>
  <c r="K43" i="3"/>
  <c r="E66" i="6"/>
  <c r="E66" i="5"/>
  <c r="E66" i="4"/>
  <c r="E66" i="3"/>
  <c r="E66" i="2"/>
  <c r="M44" i="1"/>
  <c r="K44" i="1"/>
  <c r="I44" i="1"/>
  <c r="G44" i="1"/>
  <c r="E44" i="1"/>
  <c r="M25" i="1" l="1"/>
  <c r="M24" i="1"/>
  <c r="M23" i="1"/>
  <c r="M22" i="1"/>
  <c r="M21" i="1"/>
  <c r="K25" i="1"/>
  <c r="K24" i="1"/>
  <c r="K23" i="1"/>
  <c r="K22" i="1"/>
  <c r="K21" i="1"/>
  <c r="I25" i="1"/>
  <c r="I24" i="1"/>
  <c r="I23" i="1"/>
  <c r="I22" i="1"/>
  <c r="I21" i="1"/>
  <c r="G25" i="1"/>
  <c r="G24" i="1"/>
  <c r="G23" i="1"/>
  <c r="G22" i="1"/>
  <c r="G21" i="1"/>
  <c r="E25" i="1"/>
  <c r="E24" i="1"/>
  <c r="E23" i="1"/>
  <c r="E22" i="1"/>
  <c r="E21" i="1"/>
  <c r="M46" i="1" l="1"/>
  <c r="M45" i="1"/>
  <c r="M43" i="1"/>
  <c r="M42" i="1"/>
  <c r="M41" i="1"/>
  <c r="M40" i="1"/>
  <c r="M39" i="1"/>
  <c r="M38" i="1"/>
  <c r="M37" i="1"/>
  <c r="M36" i="1"/>
  <c r="M35" i="1"/>
  <c r="M34" i="1"/>
  <c r="M33" i="1"/>
  <c r="M32" i="1"/>
  <c r="K46" i="1"/>
  <c r="K45" i="1"/>
  <c r="K43" i="1"/>
  <c r="K42" i="1"/>
  <c r="K41" i="1"/>
  <c r="K40" i="1"/>
  <c r="K39" i="1"/>
  <c r="K38" i="1"/>
  <c r="K37" i="1"/>
  <c r="K36" i="1"/>
  <c r="K35" i="1"/>
  <c r="K34" i="1"/>
  <c r="K33" i="1"/>
  <c r="K32" i="1"/>
  <c r="I46" i="1"/>
  <c r="I45" i="1"/>
  <c r="I43" i="1"/>
  <c r="I42" i="1"/>
  <c r="I41" i="1"/>
  <c r="I40" i="1"/>
  <c r="I39" i="1"/>
  <c r="I38" i="1"/>
  <c r="I37" i="1"/>
  <c r="I36" i="1"/>
  <c r="I35" i="1"/>
  <c r="I34" i="1"/>
  <c r="I33" i="1"/>
  <c r="I32" i="1"/>
  <c r="G46" i="1"/>
  <c r="G45" i="1"/>
  <c r="G43" i="1"/>
  <c r="G42" i="1"/>
  <c r="G41" i="1"/>
  <c r="G40" i="1"/>
  <c r="G39" i="1"/>
  <c r="G38" i="1"/>
  <c r="G37" i="1"/>
  <c r="G36" i="1"/>
  <c r="G35" i="1"/>
  <c r="G34" i="1"/>
  <c r="G33" i="1"/>
  <c r="G32" i="1"/>
  <c r="E46" i="1"/>
  <c r="E45" i="1"/>
  <c r="E43" i="1"/>
  <c r="E42" i="1"/>
  <c r="E41" i="1"/>
  <c r="E40" i="1"/>
  <c r="E39" i="1"/>
  <c r="E38" i="1"/>
  <c r="E37" i="1"/>
  <c r="E36" i="1"/>
  <c r="E35" i="1"/>
  <c r="E34" i="1"/>
  <c r="E33" i="1"/>
  <c r="E32" i="1"/>
  <c r="K52" i="6"/>
  <c r="M55" i="1" s="1"/>
  <c r="K40" i="6"/>
  <c r="K52" i="5"/>
  <c r="K55" i="1" s="1"/>
  <c r="K40" i="5"/>
  <c r="K52" i="4"/>
  <c r="I55" i="1" s="1"/>
  <c r="K40" i="4"/>
  <c r="K52" i="3"/>
  <c r="K40" i="3"/>
  <c r="J51" i="6" l="1"/>
  <c r="G55" i="1"/>
  <c r="M48" i="1"/>
  <c r="G48" i="1"/>
  <c r="K48" i="1"/>
  <c r="E48" i="1"/>
  <c r="I48" i="1"/>
  <c r="I53" i="1"/>
  <c r="M53" i="1"/>
  <c r="K51" i="6"/>
  <c r="J58" i="6" s="1"/>
  <c r="K58" i="6" s="1"/>
  <c r="K53" i="1"/>
  <c r="J51" i="5"/>
  <c r="K51" i="5" s="1"/>
  <c r="J58" i="5" s="1"/>
  <c r="K58" i="5" s="1"/>
  <c r="J51" i="4"/>
  <c r="K51" i="4" s="1"/>
  <c r="J58" i="4" s="1"/>
  <c r="K58" i="4" s="1"/>
  <c r="G53" i="1"/>
  <c r="J51" i="3"/>
  <c r="K51" i="3" s="1"/>
  <c r="J58" i="3" s="1"/>
  <c r="K58" i="3" s="1"/>
  <c r="K59" i="6" l="1"/>
  <c r="K60" i="6" s="1"/>
  <c r="I22" i="11" s="1"/>
  <c r="J22" i="11" s="1"/>
  <c r="J25" i="11" s="1"/>
  <c r="J59" i="6"/>
  <c r="J59" i="5"/>
  <c r="K59" i="5" s="1"/>
  <c r="J59" i="4"/>
  <c r="K59" i="4" s="1"/>
  <c r="K60" i="4" s="1"/>
  <c r="I22" i="9" s="1"/>
  <c r="J22" i="9" s="1"/>
  <c r="J25" i="9" s="1"/>
  <c r="J59" i="3"/>
  <c r="K59" i="3" s="1"/>
  <c r="K60" i="3" s="1"/>
  <c r="I22" i="8" s="1"/>
  <c r="J22" i="8" s="1"/>
  <c r="J25" i="8" s="1"/>
  <c r="M54" i="1"/>
  <c r="M57" i="1" s="1"/>
  <c r="K53" i="6"/>
  <c r="K54" i="1"/>
  <c r="K57" i="1" s="1"/>
  <c r="K53" i="5"/>
  <c r="K55" i="5" s="1"/>
  <c r="I54" i="1"/>
  <c r="I57" i="1" s="1"/>
  <c r="G54" i="1"/>
  <c r="G57" i="1" s="1"/>
  <c r="K53" i="3"/>
  <c r="M59" i="1" l="1"/>
  <c r="K61" i="1"/>
  <c r="K60" i="5"/>
  <c r="I22" i="10" s="1"/>
  <c r="J22" i="10" s="1"/>
  <c r="J25" i="10" s="1"/>
  <c r="I59" i="1"/>
  <c r="K59" i="1"/>
  <c r="M61" i="1"/>
  <c r="I61" i="1"/>
  <c r="G59" i="1"/>
  <c r="M63" i="1" l="1"/>
  <c r="M65" i="1" s="1"/>
  <c r="M67" i="1" s="1"/>
  <c r="K63" i="1"/>
  <c r="K65" i="1" s="1"/>
  <c r="K67" i="1" s="1"/>
  <c r="I63" i="1"/>
  <c r="I65" i="1" s="1"/>
  <c r="I67" i="1" s="1"/>
  <c r="G61" i="1"/>
  <c r="G63" i="1" s="1"/>
  <c r="G65" i="1" s="1"/>
  <c r="K63" i="6"/>
  <c r="K63" i="5"/>
  <c r="K66" i="5" s="1"/>
  <c r="G67" i="1" l="1"/>
  <c r="K63" i="4"/>
  <c r="K63" i="3"/>
  <c r="K66" i="6"/>
  <c r="K66" i="4" l="1"/>
  <c r="K66" i="3"/>
  <c r="E55" i="1" l="1"/>
  <c r="E53" i="1"/>
  <c r="J51" i="2"/>
  <c r="J58" i="2" s="1"/>
  <c r="K58" i="2" s="1"/>
  <c r="J59" i="2" l="1"/>
  <c r="K59" i="2" s="1"/>
  <c r="E54" i="1"/>
  <c r="E57" i="1" s="1"/>
  <c r="E59" i="1" l="1"/>
  <c r="E61" i="1" l="1"/>
  <c r="E63" i="1" s="1"/>
  <c r="E65" i="1" s="1"/>
  <c r="K60" i="2"/>
  <c r="I22" i="7" s="1"/>
  <c r="J22" i="7" s="1"/>
  <c r="J25" i="7" s="1"/>
  <c r="E67" i="1" l="1"/>
  <c r="K63" i="2"/>
  <c r="K6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L14" authorId="0" shapeId="0" xr:uid="{3478C8C2-1B2E-45EF-BA52-5319E384272E}">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8F0E40D7-C26D-4753-A124-86084BA4F436}">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FE47E176-9A1C-4399-9D0B-4ED9421941CE}">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BBD182D9-2027-4118-A638-01ECFE3D626A}">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0A121063-BB34-4A0F-B9FC-43689C55995E}">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FB915A18-3382-472D-947F-567864D7E0D2}">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<sst xmlns="http://schemas.openxmlformats.org/spreadsheetml/2006/main" count="647" uniqueCount="126">
  <si>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</si>
  <si>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</si>
  <si>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</si>
  <si>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</si>
  <si>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</si>
  <si>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</si>
  <si>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</si>
  <si>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</si>
  <si>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</si>
  <si>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</si>
  <si>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</si>
  <si>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</si>
  <si>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</si>
  <si>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</si>
  <si>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</si>
  <si>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</si>
  <si>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</si>
  <si>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</si>
  <si>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</si>
  <si>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</si>
  <si>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</si>
  <si>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</si>
  <si>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</si>
  <si>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</si>
  <si>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</si>
  <si>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</si>
  <si>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</si>
  <si>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</si>
  <si>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</si>
  <si>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</si>
  <si>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</si>
  <si>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</si>
  <si>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</si>
  <si>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</si>
  <si>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</si>
  <si>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</si>
  <si>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</si>
  <si>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</si>
  <si>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</si>
  <si>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</si>
  <si>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</si>
  <si>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</si>
  <si>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</si>
  <si>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</si>
  <si>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HA</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</si>
  <si>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</si>
  <si>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</si>
  <si>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</si>
  <si>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</si>
  <si>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</si>
  <si>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</si>
  <si>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</si>
  <si>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</si>
  <si>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</si>
  <si>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</si>
  <si>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</si>
  <si>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</si>
  <si>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</si>
  <si>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</si>
  <si>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</si>
  <si>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</si>
  <si>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</si>
  <si>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</si>
  <si>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</si>
  <si>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</si>
  <si>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</si>
  <si>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</si>
  <si>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</si>
  <si>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</si>
  <si>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</si>
  <si>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</si>
  <si>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</si>
  <si>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</si>
  <si>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</si>
  <si>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</si>
  <si>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</si>
  <si>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</si>
  <si>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</si>
  <si>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</si>
  <si>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</si>
  <si>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</si>
  <si>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</si>
  <si>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</si>
  <si>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</si>
  <si>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</si>
  <si>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</si>
  <si>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</si>
  <si>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</si>
  <si>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</si>
  <si>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</si>
  <si>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</si>
  <si>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</si>
  <si>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</si>
  <si>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</si>
  <si>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</si>
  <si>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</si>
  <si>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</si>
  <si>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</si>
  <si>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</si>
  <si>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</si>
  <si>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</si>
  <si>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</si>
  <si>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</si>
  <si>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</si>
  <si>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</si>
  <si>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</si>
  <si>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</si>
  <si>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</si>
  <si>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</si>
  <si>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Project Control Document Summary 
Option 2</t>
  </si>
  <si>
    <t>Project Control Document Summary 
Option 3</t>
  </si>
  <si>
    <t>Project Control Document Summary 
Option 4</t>
  </si>
  <si>
    <t>Project Control Document Summary 
Option 5</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</si>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</sst>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2]\ #,##0.00"/>
    <numFmt numFmtId="165" formatCode="_-[$€-2]\ * #,##0.00_-;\-[$€-2]\ * #,##0.00_-;_-[$€-2]\ * &quot;-&quot;??_-;_-@_-"/>
    <numFmt numFmtId="166" formatCode="dd/mm/yyyy;@"/>
  </numFmts>
  <fonts count="14"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87">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0" xfId="0" applyFont="1" applyFill="1" applyAlignment="1" applyProtection="1">
      <alignment vertical="center" wrapText="1"/>
    </xf>
    <xf numFmtId="0" fontId="2" fillId="2" borderId="38" xfId="0" applyFont="1" applyFill="1" applyBorder="1" applyAlignment="1" applyProtection="1">
      <alignment vertical="center" wrapText="1"/>
    </xf>
    <xf numFmtId="0" fontId="2" fillId="2" borderId="39" xfId="0" applyFont="1" applyFill="1" applyBorder="1" applyAlignment="1" applyProtection="1">
      <alignment vertical="center" wrapText="1"/>
    </xf>
    <xf numFmtId="0" fontId="2" fillId="2" borderId="40" xfId="0" applyFont="1" applyFill="1" applyBorder="1" applyAlignment="1" applyProtection="1">
      <alignment vertical="center" wrapText="1"/>
    </xf>
    <xf numFmtId="0" fontId="2" fillId="2" borderId="41"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3" fillId="2" borderId="21" xfId="0" applyFont="1" applyFill="1" applyBorder="1" applyAlignment="1" applyProtection="1">
      <alignment vertical="center"/>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2" borderId="24"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 fillId="2" borderId="25" xfId="0" applyFont="1" applyFill="1" applyBorder="1" applyAlignment="1" applyProtection="1">
      <alignment vertical="center"/>
    </xf>
    <xf numFmtId="0" fontId="2" fillId="2" borderId="25"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3" fillId="2" borderId="0" xfId="0" applyFont="1" applyFill="1" applyBorder="1" applyAlignment="1" applyProtection="1">
      <alignment vertical="center"/>
    </xf>
    <xf numFmtId="0" fontId="6" fillId="4" borderId="0" xfId="0" applyFont="1" applyFill="1" applyBorder="1" applyAlignment="1" applyProtection="1">
      <alignment vertical="center" wrapText="1"/>
    </xf>
    <xf numFmtId="0" fontId="6" fillId="0" borderId="24" xfId="0" applyFont="1" applyFill="1" applyBorder="1" applyAlignment="1" applyProtection="1">
      <alignment vertical="center" wrapText="1"/>
    </xf>
    <xf numFmtId="0" fontId="2" fillId="2" borderId="0"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2" borderId="24"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2" borderId="27"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6" xfId="0" applyFont="1" applyFill="1" applyBorder="1" applyAlignment="1" applyProtection="1">
      <alignment vertical="center"/>
    </xf>
    <xf numFmtId="0" fontId="2" fillId="2" borderId="21" xfId="0" applyFont="1" applyFill="1" applyBorder="1" applyAlignment="1" applyProtection="1">
      <alignment vertical="center"/>
    </xf>
    <xf numFmtId="0" fontId="2" fillId="2" borderId="22" xfId="0" applyFont="1" applyFill="1" applyBorder="1" applyAlignment="1" applyProtection="1">
      <alignment vertical="center"/>
    </xf>
    <xf numFmtId="0" fontId="3" fillId="2" borderId="0" xfId="0" applyFont="1" applyFill="1" applyAlignment="1" applyProtection="1">
      <alignment vertical="center" wrapText="1"/>
    </xf>
    <xf numFmtId="0" fontId="5" fillId="4" borderId="23" xfId="0" applyFont="1" applyFill="1" applyBorder="1" applyAlignment="1" applyProtection="1">
      <alignment vertical="center"/>
    </xf>
    <xf numFmtId="0" fontId="5" fillId="4" borderId="0" xfId="0" applyFont="1" applyFill="1" applyBorder="1" applyAlignment="1" applyProtection="1">
      <alignment vertical="center"/>
    </xf>
    <xf numFmtId="0" fontId="5" fillId="4" borderId="0" xfId="0" applyFont="1" applyFill="1" applyBorder="1" applyAlignment="1" applyProtection="1">
      <alignment vertical="center" wrapText="1"/>
    </xf>
    <xf numFmtId="0" fontId="6" fillId="4" borderId="0" xfId="0" applyFont="1" applyFill="1" applyBorder="1" applyAlignment="1" applyProtection="1">
      <alignment vertical="center"/>
    </xf>
    <xf numFmtId="0" fontId="3" fillId="2" borderId="24"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0" fontId="3" fillId="2" borderId="23" xfId="0" applyFont="1" applyFill="1" applyBorder="1" applyAlignment="1" applyProtection="1">
      <alignment vertical="center"/>
    </xf>
    <xf numFmtId="165" fontId="3" fillId="0" borderId="4" xfId="0" applyNumberFormat="1" applyFont="1" applyBorder="1" applyAlignment="1" applyProtection="1">
      <alignment horizontal="center" vertical="center" wrapText="1"/>
    </xf>
    <xf numFmtId="165"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165" fontId="2" fillId="0" borderId="4"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vertical="center" wrapText="1"/>
    </xf>
    <xf numFmtId="165" fontId="2" fillId="0" borderId="0" xfId="0" applyNumberFormat="1" applyFont="1" applyFill="1" applyBorder="1" applyAlignment="1" applyProtection="1">
      <alignment horizontal="center" vertical="center" wrapText="1"/>
    </xf>
    <xf numFmtId="164" fontId="2" fillId="2" borderId="24" xfId="1" applyNumberFormat="1" applyFont="1" applyFill="1" applyBorder="1" applyAlignment="1" applyProtection="1">
      <alignment vertical="center" wrapText="1"/>
    </xf>
    <xf numFmtId="0" fontId="2" fillId="2" borderId="2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165" fontId="2" fillId="2" borderId="0"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3" fillId="2" borderId="4" xfId="0" applyNumberFormat="1" applyFont="1" applyFill="1" applyBorder="1" applyAlignment="1" applyProtection="1">
      <alignment horizontal="left" vertical="center" wrapText="1"/>
    </xf>
    <xf numFmtId="165" fontId="3" fillId="2" borderId="0" xfId="0" applyNumberFormat="1" applyFont="1" applyFill="1" applyBorder="1" applyAlignment="1" applyProtection="1">
      <alignment vertical="center" wrapText="1"/>
    </xf>
    <xf numFmtId="165" fontId="3" fillId="2" borderId="0" xfId="0" applyNumberFormat="1" applyFont="1" applyFill="1" applyBorder="1" applyAlignment="1" applyProtection="1">
      <alignment horizontal="center" vertical="center" wrapText="1"/>
    </xf>
    <xf numFmtId="164" fontId="3" fillId="2" borderId="24" xfId="1" applyNumberFormat="1" applyFont="1" applyFill="1" applyBorder="1" applyAlignment="1" applyProtection="1">
      <alignment vertical="center" wrapText="1"/>
    </xf>
    <xf numFmtId="164" fontId="2" fillId="2" borderId="24" xfId="0" applyNumberFormat="1" applyFont="1" applyFill="1" applyBorder="1" applyAlignment="1" applyProtection="1">
      <alignment vertical="center" wrapText="1"/>
    </xf>
    <xf numFmtId="0" fontId="2" fillId="2" borderId="0" xfId="0" applyFont="1" applyFill="1" applyBorder="1" applyAlignment="1" applyProtection="1">
      <alignment horizontal="right" vertical="center"/>
    </xf>
    <xf numFmtId="165" fontId="2" fillId="2" borderId="0" xfId="0" applyNumberFormat="1" applyFont="1" applyFill="1" applyBorder="1" applyAlignment="1" applyProtection="1">
      <alignment vertical="center"/>
    </xf>
    <xf numFmtId="164" fontId="2" fillId="2" borderId="7" xfId="0" applyNumberFormat="1" applyFont="1" applyFill="1" applyBorder="1" applyAlignment="1" applyProtection="1">
      <alignment vertical="center" wrapText="1"/>
    </xf>
    <xf numFmtId="164" fontId="2" fillId="2" borderId="26" xfId="0" applyNumberFormat="1" applyFont="1" applyFill="1" applyBorder="1" applyAlignment="1" applyProtection="1">
      <alignment vertical="center" wrapText="1"/>
    </xf>
    <xf numFmtId="0" fontId="2" fillId="2" borderId="1" xfId="0" applyFont="1" applyFill="1" applyBorder="1" applyAlignment="1" applyProtection="1">
      <alignment vertical="center" wrapText="1"/>
    </xf>
    <xf numFmtId="0" fontId="5" fillId="4" borderId="14" xfId="0" applyFont="1" applyFill="1" applyBorder="1" applyAlignment="1" applyProtection="1">
      <alignment horizontal="center" vertical="center" wrapText="1"/>
    </xf>
    <xf numFmtId="0" fontId="2" fillId="2" borderId="12"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1" xfId="0" applyFont="1" applyFill="1" applyBorder="1" applyAlignment="1" applyProtection="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pplyProtection="1">
      <alignment vertical="center"/>
    </xf>
    <xf numFmtId="0" fontId="2" fillId="2" borderId="47" xfId="0" applyFont="1" applyFill="1" applyBorder="1" applyAlignment="1" applyProtection="1">
      <alignment horizontal="left" vertical="center"/>
    </xf>
    <xf numFmtId="0" fontId="3" fillId="2" borderId="4" xfId="0" applyFont="1" applyFill="1" applyBorder="1" applyAlignment="1" applyProtection="1">
      <alignment vertical="center"/>
    </xf>
    <xf numFmtId="2" fontId="2" fillId="2" borderId="4" xfId="0" applyNumberFormat="1" applyFont="1" applyFill="1" applyBorder="1" applyAlignment="1" applyProtection="1">
      <alignment horizontal="left" vertical="center" wrapText="1"/>
    </xf>
    <xf numFmtId="165" fontId="3" fillId="2" borderId="4" xfId="0" applyNumberFormat="1" applyFont="1" applyFill="1" applyBorder="1" applyAlignment="1" applyProtection="1">
      <alignment horizontal="center" vertical="center" wrapText="1"/>
    </xf>
    <xf numFmtId="0" fontId="6" fillId="2" borderId="0" xfId="0" applyFont="1" applyFill="1" applyAlignment="1" applyProtection="1">
      <alignment vertical="center" wrapText="1"/>
    </xf>
    <xf numFmtId="0" fontId="3" fillId="2" borderId="20" xfId="0" applyFont="1" applyFill="1" applyBorder="1" applyAlignment="1" applyProtection="1">
      <alignment horizontal="right" vertical="center" wrapText="1"/>
    </xf>
    <xf numFmtId="0" fontId="3" fillId="2" borderId="4" xfId="0" applyFont="1" applyFill="1" applyBorder="1" applyAlignment="1" applyProtection="1">
      <alignment vertical="center" wrapText="1"/>
    </xf>
    <xf numFmtId="9" fontId="3" fillId="2" borderId="0" xfId="2" applyFont="1" applyFill="1" applyAlignment="1" applyProtection="1">
      <alignment vertical="center" wrapText="1"/>
    </xf>
    <xf numFmtId="0" fontId="2" fillId="2" borderId="23" xfId="0" applyFont="1" applyFill="1" applyBorder="1" applyAlignment="1" applyProtection="1">
      <alignment horizontal="right" vertical="center" wrapText="1"/>
    </xf>
    <xf numFmtId="0" fontId="2" fillId="2" borderId="0" xfId="0" applyFont="1" applyFill="1" applyAlignment="1" applyProtection="1">
      <alignment vertical="center"/>
    </xf>
    <xf numFmtId="165" fontId="2" fillId="2" borderId="0" xfId="0" applyNumberFormat="1" applyFont="1" applyFill="1" applyAlignment="1" applyProtection="1">
      <alignment horizontal="center" vertical="center" wrapText="1"/>
    </xf>
    <xf numFmtId="0" fontId="2" fillId="2" borderId="24" xfId="0" applyFont="1" applyFill="1" applyBorder="1" applyAlignment="1" applyProtection="1">
      <alignment horizontal="center" vertical="center" wrapText="1"/>
    </xf>
    <xf numFmtId="0" fontId="3" fillId="2" borderId="23" xfId="0" applyFont="1" applyFill="1" applyBorder="1" applyAlignment="1" applyProtection="1">
      <alignment horizontal="right" vertical="center" wrapText="1"/>
    </xf>
    <xf numFmtId="0" fontId="3" fillId="2" borderId="0" xfId="0" applyFont="1" applyFill="1" applyAlignment="1" applyProtection="1">
      <alignment horizontal="right" vertical="center"/>
    </xf>
    <xf numFmtId="165" fontId="3" fillId="2" borderId="0" xfId="0" applyNumberFormat="1" applyFont="1" applyFill="1" applyAlignment="1" applyProtection="1">
      <alignment horizontal="center" vertical="center" wrapText="1"/>
    </xf>
    <xf numFmtId="165" fontId="3" fillId="2" borderId="24" xfId="0" applyNumberFormat="1" applyFont="1" applyFill="1" applyBorder="1" applyAlignment="1" applyProtection="1">
      <alignment horizontal="center" vertical="center" wrapText="1"/>
    </xf>
    <xf numFmtId="0" fontId="3" fillId="2" borderId="21" xfId="0" applyFont="1" applyFill="1" applyBorder="1" applyAlignment="1" applyProtection="1">
      <alignment vertical="center" wrapText="1"/>
    </xf>
    <xf numFmtId="0" fontId="3" fillId="2" borderId="22" xfId="0" applyFont="1" applyFill="1" applyBorder="1" applyAlignment="1" applyProtection="1">
      <alignment vertical="center" wrapText="1"/>
    </xf>
    <xf numFmtId="0" fontId="3" fillId="2" borderId="0" xfId="0" applyFont="1" applyFill="1" applyAlignment="1" applyProtection="1">
      <alignment vertical="center"/>
    </xf>
    <xf numFmtId="0" fontId="3" fillId="2" borderId="25" xfId="0" applyFont="1" applyFill="1" applyBorder="1" applyAlignment="1" applyProtection="1">
      <alignment vertical="center" wrapText="1"/>
    </xf>
    <xf numFmtId="0" fontId="3" fillId="2" borderId="25" xfId="0" applyFont="1" applyFill="1" applyBorder="1" applyAlignment="1" applyProtection="1">
      <alignment horizontal="center" vertical="center" wrapText="1"/>
    </xf>
    <xf numFmtId="0" fontId="3" fillId="2" borderId="25" xfId="0" applyFont="1" applyFill="1" applyBorder="1" applyAlignment="1" applyProtection="1">
      <alignment horizontal="right" vertical="center"/>
    </xf>
    <xf numFmtId="165" fontId="3" fillId="2" borderId="25" xfId="1" applyNumberFormat="1" applyFont="1" applyFill="1" applyBorder="1" applyAlignment="1" applyProtection="1">
      <alignment horizontal="center" vertical="center" wrapText="1"/>
    </xf>
    <xf numFmtId="165" fontId="3" fillId="2" borderId="26" xfId="1" applyNumberFormat="1" applyFont="1" applyFill="1" applyBorder="1" applyAlignment="1" applyProtection="1">
      <alignment horizontal="center" vertical="center" wrapText="1"/>
    </xf>
    <xf numFmtId="164" fontId="3" fillId="2" borderId="0" xfId="0" applyNumberFormat="1" applyFont="1" applyFill="1" applyAlignment="1" applyProtection="1">
      <alignment horizontal="center" vertical="center" wrapText="1"/>
    </xf>
    <xf numFmtId="164" fontId="3" fillId="2" borderId="24" xfId="0" applyNumberFormat="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2" fillId="2" borderId="9" xfId="0" applyFont="1" applyFill="1" applyBorder="1" applyAlignment="1" applyProtection="1">
      <alignment vertical="center" wrapText="1"/>
    </xf>
    <xf numFmtId="164" fontId="2" fillId="2" borderId="9" xfId="0" applyNumberFormat="1" applyFont="1" applyFill="1" applyBorder="1" applyAlignment="1" applyProtection="1">
      <alignment vertical="center" wrapText="1"/>
    </xf>
    <xf numFmtId="164" fontId="2" fillId="2" borderId="10" xfId="0" applyNumberFormat="1" applyFont="1" applyFill="1" applyBorder="1" applyAlignment="1" applyProtection="1">
      <alignment vertical="center" wrapText="1"/>
    </xf>
    <xf numFmtId="0" fontId="5" fillId="4" borderId="16" xfId="0" applyFont="1" applyFill="1" applyBorder="1" applyAlignment="1" applyProtection="1">
      <alignment horizontal="center" vertical="center"/>
    </xf>
    <xf numFmtId="165" fontId="2" fillId="3" borderId="4" xfId="0" applyNumberFormat="1" applyFont="1" applyFill="1" applyBorder="1" applyAlignment="1" applyProtection="1">
      <alignment vertical="center" wrapText="1"/>
      <protection locked="0"/>
    </xf>
    <xf numFmtId="165"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wrapText="1"/>
    </xf>
    <xf numFmtId="165" fontId="2" fillId="2" borderId="0" xfId="1" applyNumberFormat="1" applyFont="1" applyFill="1" applyBorder="1" applyAlignment="1" applyProtection="1">
      <alignment vertical="center" wrapText="1"/>
    </xf>
    <xf numFmtId="165"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5" fillId="4" borderId="81" xfId="0" applyFont="1" applyFill="1" applyBorder="1" applyAlignment="1">
      <alignment vertical="center" wrapText="1"/>
    </xf>
    <xf numFmtId="0" fontId="2" fillId="2" borderId="1"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5" fontId="2" fillId="0" borderId="4" xfId="0" applyNumberFormat="1" applyFont="1" applyFill="1" applyBorder="1" applyAlignment="1">
      <alignment vertical="center" wrapText="1"/>
    </xf>
    <xf numFmtId="165" fontId="2" fillId="0" borderId="4" xfId="2" applyNumberFormat="1" applyFont="1" applyFill="1" applyBorder="1" applyAlignment="1" applyProtection="1">
      <alignment vertical="center" wrapText="1"/>
      <protection locked="0"/>
    </xf>
    <xf numFmtId="0" fontId="5" fillId="2" borderId="0" xfId="0" applyFont="1" applyFill="1" applyAlignment="1" applyProtection="1">
      <alignment vertical="center" wrapText="1"/>
    </xf>
    <xf numFmtId="9" fontId="5" fillId="2" borderId="0" xfId="2" applyFont="1" applyFill="1" applyAlignment="1" applyProtection="1">
      <alignment vertical="center" wrapText="1"/>
    </xf>
    <xf numFmtId="0" fontId="2" fillId="2" borderId="4" xfId="0" applyFont="1" applyFill="1" applyBorder="1" applyAlignment="1" applyProtection="1">
      <alignment horizontal="left" vertical="center" wrapText="1"/>
    </xf>
    <xf numFmtId="0" fontId="2" fillId="3" borderId="4"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center" wrapText="1"/>
    </xf>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28" xfId="0" applyFont="1" applyFill="1" applyBorder="1" applyAlignment="1" applyProtection="1">
      <alignment horizontal="left" vertical="center"/>
    </xf>
    <xf numFmtId="0" fontId="2" fillId="2" borderId="29" xfId="0" applyFont="1" applyFill="1" applyBorder="1" applyAlignment="1" applyProtection="1">
      <alignment horizontal="left" vertical="center"/>
    </xf>
    <xf numFmtId="0" fontId="2" fillId="2" borderId="28" xfId="0" applyFont="1" applyFill="1" applyBorder="1" applyAlignment="1" applyProtection="1">
      <alignment horizontal="left" vertical="center" wrapText="1"/>
    </xf>
    <xf numFmtId="0" fontId="2" fillId="2" borderId="29" xfId="0" applyFont="1" applyFill="1" applyBorder="1" applyAlignment="1" applyProtection="1">
      <alignment horizontal="left" vertical="center" wrapText="1"/>
    </xf>
    <xf numFmtId="0" fontId="3" fillId="2" borderId="28"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28" xfId="0"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2" fillId="2" borderId="38" xfId="0" applyFont="1" applyFill="1" applyBorder="1" applyAlignment="1" applyProtection="1">
      <alignment horizontal="left" vertical="center" wrapText="1"/>
    </xf>
    <xf numFmtId="0" fontId="2" fillId="2" borderId="41" xfId="0" applyFont="1" applyFill="1" applyBorder="1" applyAlignment="1" applyProtection="1">
      <alignment horizontal="left" vertical="center" wrapText="1"/>
    </xf>
    <xf numFmtId="0" fontId="2" fillId="2" borderId="42" xfId="0" applyFont="1" applyFill="1" applyBorder="1" applyAlignment="1" applyProtection="1">
      <alignment horizontal="left" vertical="center" wrapText="1"/>
    </xf>
    <xf numFmtId="0" fontId="4" fillId="2" borderId="0" xfId="0" applyFont="1" applyFill="1" applyAlignment="1" applyProtection="1">
      <alignment horizontal="center" vertical="center" wrapText="1"/>
    </xf>
    <xf numFmtId="0" fontId="3" fillId="2" borderId="23"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xf>
    <xf numFmtId="0" fontId="2" fillId="2" borderId="34" xfId="0" applyFont="1" applyFill="1" applyBorder="1" applyAlignment="1" applyProtection="1">
      <alignment horizontal="left" vertical="center" wrapText="1"/>
    </xf>
    <xf numFmtId="0" fontId="2" fillId="2" borderId="35"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2" fillId="2" borderId="22" xfId="0" applyFont="1" applyFill="1" applyBorder="1" applyAlignment="1" applyProtection="1">
      <alignment horizontal="left" vertical="center" wrapText="1"/>
    </xf>
    <xf numFmtId="0" fontId="2" fillId="2" borderId="24" xfId="0" applyFont="1" applyFill="1" applyBorder="1" applyAlignment="1" applyProtection="1">
      <alignment horizontal="left" vertical="center" wrapText="1"/>
    </xf>
    <xf numFmtId="0" fontId="2" fillId="2" borderId="25" xfId="0" applyFont="1" applyFill="1" applyBorder="1" applyAlignment="1" applyProtection="1">
      <alignment horizontal="left" vertical="center" wrapText="1"/>
    </xf>
    <xf numFmtId="0" fontId="2" fillId="2" borderId="26" xfId="0" applyFont="1" applyFill="1" applyBorder="1" applyAlignment="1" applyProtection="1">
      <alignment horizontal="left" vertical="center" wrapText="1"/>
    </xf>
    <xf numFmtId="0" fontId="5" fillId="4" borderId="6" xfId="0" applyFont="1" applyFill="1" applyBorder="1" applyAlignment="1" applyProtection="1">
      <alignment horizontal="center" vertical="center" wrapText="1"/>
    </xf>
    <xf numFmtId="0" fontId="2" fillId="2" borderId="16"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5" fillId="4" borderId="15" xfId="0" applyFont="1" applyFill="1" applyBorder="1" applyAlignment="1" applyProtection="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center" wrapText="1"/>
    </xf>
    <xf numFmtId="0" fontId="5" fillId="4" borderId="4"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0" fontId="3" fillId="2" borderId="4" xfId="0" applyFont="1" applyFill="1" applyBorder="1" applyAlignment="1" applyProtection="1">
      <alignment horizontal="right" vertical="center"/>
    </xf>
    <xf numFmtId="165" fontId="3" fillId="2" borderId="4" xfId="0" applyNumberFormat="1" applyFont="1" applyFill="1" applyBorder="1" applyAlignment="1" applyProtection="1">
      <alignment horizontal="center" vertical="center" wrapText="1"/>
    </xf>
    <xf numFmtId="165" fontId="3" fillId="2" borderId="17" xfId="0" applyNumberFormat="1" applyFont="1" applyFill="1" applyBorder="1" applyAlignment="1" applyProtection="1">
      <alignment horizontal="center" vertical="center" wrapText="1"/>
    </xf>
    <xf numFmtId="0" fontId="3" fillId="2" borderId="5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5"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2" fillId="2" borderId="4" xfId="0" applyFont="1" applyFill="1" applyBorder="1" applyAlignment="1" applyProtection="1">
      <alignment horizontal="left" vertical="center"/>
    </xf>
    <xf numFmtId="1" fontId="2" fillId="3" borderId="4" xfId="2" applyNumberFormat="1"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0" fontId="3" fillId="2" borderId="4" xfId="0" applyFont="1" applyFill="1" applyBorder="1" applyAlignment="1" applyProtection="1">
      <alignment horizontal="left"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3" fillId="2" borderId="50" xfId="0" applyFont="1" applyFill="1" applyBorder="1" applyAlignment="1" applyProtection="1">
      <alignment horizontal="right" vertical="center"/>
    </xf>
    <xf numFmtId="165" fontId="3" fillId="2" borderId="50" xfId="0" applyNumberFormat="1" applyFont="1" applyFill="1" applyBorder="1" applyAlignment="1" applyProtection="1">
      <alignment horizontal="center" vertical="center" wrapText="1"/>
    </xf>
    <xf numFmtId="165" fontId="3" fillId="2" borderId="51" xfId="0" applyNumberFormat="1" applyFont="1" applyFill="1" applyBorder="1" applyAlignment="1" applyProtection="1">
      <alignment horizontal="center" vertical="center" wrapText="1"/>
    </xf>
    <xf numFmtId="0" fontId="5" fillId="4" borderId="52" xfId="0" applyFont="1" applyFill="1" applyBorder="1" applyAlignment="1" applyProtection="1">
      <alignment horizontal="left" vertical="center"/>
    </xf>
    <xf numFmtId="0" fontId="5" fillId="4" borderId="53" xfId="0" applyFont="1" applyFill="1" applyBorder="1" applyAlignment="1" applyProtection="1">
      <alignment horizontal="left" vertical="center"/>
    </xf>
    <xf numFmtId="0" fontId="2" fillId="2" borderId="4" xfId="0" applyFont="1" applyFill="1" applyBorder="1" applyAlignment="1" applyProtection="1">
      <alignment horizontal="left" vertical="center" wrapText="1" indent="1"/>
    </xf>
    <xf numFmtId="0" fontId="2" fillId="3" borderId="4" xfId="2" applyNumberFormat="1" applyFont="1" applyFill="1" applyBorder="1" applyAlignment="1" applyProtection="1">
      <alignment horizontal="center" vertical="center" wrapText="1"/>
      <protection locked="0"/>
    </xf>
    <xf numFmtId="165" fontId="2" fillId="2" borderId="4" xfId="0" applyNumberFormat="1" applyFont="1" applyFill="1" applyBorder="1" applyAlignment="1" applyProtection="1">
      <alignment horizontal="center" vertical="center" wrapText="1"/>
    </xf>
    <xf numFmtId="165" fontId="2" fillId="2" borderId="17" xfId="0" applyNumberFormat="1" applyFont="1" applyFill="1" applyBorder="1" applyAlignment="1" applyProtection="1">
      <alignment horizontal="center" vertical="center" wrapText="1"/>
    </xf>
    <xf numFmtId="0" fontId="3" fillId="2" borderId="4" xfId="0" applyFont="1" applyFill="1" applyBorder="1" applyAlignment="1" applyProtection="1">
      <alignment horizontal="right" vertical="center" wrapText="1"/>
    </xf>
    <xf numFmtId="0" fontId="3" fillId="2" borderId="4"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indent="3"/>
    </xf>
    <xf numFmtId="165" fontId="2" fillId="3" borderId="4" xfId="0" applyNumberFormat="1" applyFont="1" applyFill="1" applyBorder="1" applyAlignment="1" applyProtection="1">
      <alignment horizontal="center" vertical="center" wrapText="1"/>
      <protection locked="0"/>
    </xf>
    <xf numFmtId="165" fontId="2" fillId="3" borderId="17" xfId="0" applyNumberFormat="1" applyFont="1" applyFill="1" applyBorder="1" applyAlignment="1" applyProtection="1">
      <alignment horizontal="center" vertical="center" wrapText="1"/>
      <protection locked="0"/>
    </xf>
    <xf numFmtId="0" fontId="3" fillId="2" borderId="23" xfId="0" applyFont="1" applyFill="1" applyBorder="1" applyAlignment="1" applyProtection="1">
      <alignment horizontal="right" vertical="top" wrapText="1"/>
    </xf>
    <xf numFmtId="0" fontId="5" fillId="4" borderId="48" xfId="0" applyFont="1" applyFill="1" applyBorder="1" applyAlignment="1" applyProtection="1">
      <alignment horizontal="left" vertical="center"/>
    </xf>
    <xf numFmtId="0" fontId="5" fillId="4" borderId="49" xfId="0" applyFont="1" applyFill="1" applyBorder="1" applyAlignment="1" applyProtection="1">
      <alignment horizontal="left" vertical="center"/>
    </xf>
    <xf numFmtId="0" fontId="2" fillId="2" borderId="30" xfId="0" applyFont="1" applyFill="1" applyBorder="1" applyAlignment="1" applyProtection="1">
      <alignment horizontal="left" vertical="center"/>
    </xf>
    <xf numFmtId="0" fontId="2" fillId="3" borderId="43"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0" borderId="23"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24" xfId="0" applyFont="1" applyBorder="1" applyAlignment="1" applyProtection="1">
      <alignment horizontal="center" vertical="center"/>
    </xf>
    <xf numFmtId="0" fontId="2" fillId="3" borderId="2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14" fontId="2" fillId="3" borderId="43" xfId="0" applyNumberFormat="1"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67" xfId="0" applyFont="1" applyFill="1" applyBorder="1" applyAlignment="1" applyProtection="1">
      <alignment horizontal="left" vertical="center" wrapText="1"/>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69" xfId="0" applyFont="1" applyFill="1" applyBorder="1" applyAlignment="1">
      <alignment horizontal="left" vertical="center" wrapText="1"/>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2" xfId="0" applyFont="1" applyFill="1" applyBorder="1" applyAlignment="1" applyProtection="1">
      <alignment horizontal="left" vertical="center"/>
      <protection locked="0"/>
    </xf>
    <xf numFmtId="0" fontId="2" fillId="0" borderId="71"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center"/>
      <protection locked="0"/>
    </xf>
    <xf numFmtId="0" fontId="2" fillId="2" borderId="74"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0" borderId="76" xfId="0" applyFont="1" applyFill="1" applyBorder="1" applyAlignment="1" applyProtection="1">
      <alignment horizontal="left" vertical="center"/>
      <protection locked="0"/>
    </xf>
    <xf numFmtId="0" fontId="2" fillId="0" borderId="77" xfId="0" applyFont="1" applyFill="1" applyBorder="1" applyAlignment="1" applyProtection="1">
      <alignment horizontal="left" vertical="center"/>
      <protection locked="0"/>
    </xf>
    <xf numFmtId="166" fontId="2" fillId="0" borderId="76" xfId="0" applyNumberFormat="1" applyFont="1" applyFill="1" applyBorder="1" applyAlignment="1" applyProtection="1">
      <alignment horizontal="left" vertical="center"/>
      <protection locked="0"/>
    </xf>
    <xf numFmtId="166" fontId="2" fillId="0" borderId="75" xfId="0" applyNumberFormat="1" applyFont="1" applyFill="1" applyBorder="1" applyAlignment="1" applyProtection="1">
      <alignment horizontal="left" vertical="center"/>
      <protection locked="0"/>
    </xf>
    <xf numFmtId="0" fontId="2" fillId="2" borderId="76" xfId="0" applyFont="1" applyFill="1" applyBorder="1" applyAlignment="1">
      <alignment horizontal="left" vertical="center"/>
    </xf>
    <xf numFmtId="0" fontId="2" fillId="2" borderId="41" xfId="0" applyFont="1" applyFill="1" applyBorder="1" applyAlignment="1">
      <alignment horizontal="left" vertical="center"/>
    </xf>
    <xf numFmtId="0" fontId="2" fillId="0" borderId="42" xfId="0" applyFont="1" applyFill="1" applyBorder="1" applyAlignment="1" applyProtection="1">
      <alignment horizontal="left" vertical="center"/>
      <protection locked="0"/>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165" fontId="2" fillId="2" borderId="43" xfId="0" applyNumberFormat="1" applyFont="1" applyFill="1" applyBorder="1" applyAlignment="1">
      <alignment horizontal="center" vertical="center" wrapText="1"/>
    </xf>
    <xf numFmtId="165" fontId="2" fillId="2" borderId="82" xfId="0"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30" xfId="0" applyFont="1" applyFill="1" applyBorder="1" applyAlignment="1">
      <alignment horizontal="left" vertical="center"/>
    </xf>
    <xf numFmtId="0" fontId="3" fillId="2" borderId="29" xfId="0" applyFont="1" applyFill="1" applyBorder="1" applyAlignment="1">
      <alignment horizontal="left" vertical="center"/>
    </xf>
    <xf numFmtId="165" fontId="3" fillId="2" borderId="43" xfId="0" applyNumberFormat="1" applyFont="1" applyFill="1" applyBorder="1" applyAlignment="1">
      <alignment horizontal="center" vertical="center" wrapText="1"/>
    </xf>
    <xf numFmtId="165" fontId="3" fillId="2" borderId="82" xfId="0" applyNumberFormat="1" applyFont="1" applyFill="1" applyBorder="1" applyAlignment="1">
      <alignment horizontal="center"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165" fontId="2" fillId="2" borderId="4" xfId="2" applyNumberFormat="1" applyFont="1" applyFill="1" applyBorder="1" applyAlignment="1" applyProtection="1">
      <alignment horizontal="center" vertical="center" wrapText="1"/>
    </xf>
    <xf numFmtId="165" fontId="2" fillId="3" borderId="4" xfId="2" applyNumberFormat="1" applyFont="1" applyFill="1" applyBorder="1" applyAlignment="1" applyProtection="1">
      <alignment horizontal="center" vertical="center" wrapText="1"/>
      <protection locked="0"/>
    </xf>
    <xf numFmtId="165" fontId="2" fillId="0" borderId="4" xfId="2" applyNumberFormat="1" applyFont="1" applyFill="1" applyBorder="1" applyAlignment="1" applyProtection="1">
      <alignment vertical="center" wrapText="1"/>
    </xf>
    <xf numFmtId="164" fontId="3" fillId="2" borderId="56" xfId="1" applyNumberFormat="1" applyFont="1" applyFill="1" applyBorder="1" applyAlignment="1" applyProtection="1">
      <alignment horizontal="center" vertical="center" wrapText="1"/>
    </xf>
    <xf numFmtId="164" fontId="3" fillId="2" borderId="57" xfId="1" applyNumberFormat="1" applyFont="1" applyFill="1" applyBorder="1" applyAlignment="1" applyProtection="1">
      <alignment horizontal="center" vertical="center" wrapText="1"/>
    </xf>
    <xf numFmtId="0" fontId="2" fillId="2" borderId="61" xfId="0" applyFont="1" applyFill="1" applyBorder="1" applyAlignment="1" applyProtection="1">
      <alignment vertical="center" wrapText="1"/>
    </xf>
    <xf numFmtId="0" fontId="2" fillId="2" borderId="62" xfId="0" applyFont="1" applyFill="1" applyBorder="1" applyAlignment="1" applyProtection="1">
      <alignment vertical="center" wrapText="1"/>
    </xf>
    <xf numFmtId="164" fontId="2" fillId="2" borderId="62" xfId="0" applyNumberFormat="1" applyFont="1" applyFill="1" applyBorder="1" applyAlignment="1" applyProtection="1">
      <alignment vertical="center" wrapText="1"/>
    </xf>
    <xf numFmtId="164" fontId="2" fillId="2" borderId="63" xfId="0" applyNumberFormat="1" applyFont="1" applyFill="1" applyBorder="1" applyAlignment="1" applyProtection="1">
      <alignment vertical="center" wrapText="1"/>
    </xf>
    <xf numFmtId="0" fontId="3" fillId="2" borderId="56" xfId="1"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6</xdr:row>
      <xdr:rowOff>75548</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456167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A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456167</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1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456167</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456167</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456167</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60960</xdr:colOff>
          <xdr:row>14</xdr:row>
          <xdr:rowOff>68580</xdr:rowOff>
        </xdr:from>
        <xdr:to>
          <xdr:col>11</xdr:col>
          <xdr:colOff>38100</xdr:colOff>
          <xdr:row>16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pageSetUpPr fitToPage="1"/>
  </sheetPr>
  <dimension ref="B2:N79"/>
  <sheetViews>
    <sheetView showZeros="0" tabSelected="1" view="pageBreakPreview" topLeftCell="A13" zoomScaleNormal="100" zoomScaleSheetLayoutView="100" workbookViewId="0">
      <selection activeCell="B72" sqref="B72"/>
    </sheetView>
  </sheetViews>
  <sheetFormatPr defaultColWidth="9.109375" defaultRowHeight="13.2" x14ac:dyDescent="0.3"/>
  <cols>
    <col min="1" max="1" width="2.33203125" style="5" customWidth="1"/>
    <col min="2" max="2" width="6.33203125" style="5" customWidth="1"/>
    <col min="3" max="3" width="49.109375" style="5" customWidth="1"/>
    <col min="4" max="4" width="2" style="5" customWidth="1"/>
    <col min="5" max="5" width="21.6640625" style="5" customWidth="1"/>
    <col min="6" max="6" width="2" style="5" customWidth="1"/>
    <col min="7" max="7" width="21.6640625" style="5" customWidth="1"/>
    <col min="8" max="8" width="2" style="5" customWidth="1"/>
    <col min="9" max="9" width="21.6640625" style="5" customWidth="1"/>
    <col min="10" max="10" width="2" style="5" customWidth="1"/>
    <col min="11" max="11" width="21.6640625" style="5" customWidth="1"/>
    <col min="12" max="12" width="2" style="5" customWidth="1"/>
    <col min="13" max="13" width="21.6640625" style="5" customWidth="1"/>
    <col min="14" max="14" width="2" style="5" customWidth="1"/>
    <col min="15" max="15" width="2.33203125" style="5" customWidth="1"/>
    <col min="16" max="16384" width="9.109375" style="5"/>
  </cols>
  <sheetData>
    <row r="2" spans="2:14" ht="15.75" customHeight="1" x14ac:dyDescent="0.3">
      <c r="B2" s="151" t="s">
        <v>93</v>
      </c>
      <c r="C2" s="151"/>
      <c r="D2" s="151"/>
      <c r="E2" s="151"/>
      <c r="F2" s="151"/>
      <c r="G2" s="151"/>
      <c r="H2" s="151"/>
      <c r="I2" s="151"/>
      <c r="J2" s="151"/>
      <c r="K2" s="151"/>
      <c r="L2" s="151"/>
      <c r="M2" s="151"/>
    </row>
    <row r="3" spans="2:14" ht="15" customHeight="1" x14ac:dyDescent="0.3">
      <c r="B3" s="151"/>
      <c r="C3" s="151"/>
      <c r="D3" s="151"/>
      <c r="E3" s="151"/>
      <c r="F3" s="151"/>
      <c r="G3" s="151"/>
      <c r="H3" s="151"/>
      <c r="I3" s="151"/>
      <c r="J3" s="151"/>
      <c r="K3" s="151"/>
      <c r="L3" s="151"/>
      <c r="M3" s="151"/>
    </row>
    <row r="4" spans="2:14" ht="15" customHeight="1" x14ac:dyDescent="0.3">
      <c r="B4" s="151"/>
      <c r="C4" s="151"/>
      <c r="D4" s="151"/>
      <c r="E4" s="151"/>
      <c r="F4" s="151"/>
      <c r="G4" s="151"/>
      <c r="H4" s="151"/>
      <c r="I4" s="151"/>
      <c r="J4" s="151"/>
      <c r="K4" s="151"/>
      <c r="L4" s="151"/>
      <c r="M4" s="151"/>
    </row>
    <row r="5" spans="2:14" ht="15" customHeight="1" x14ac:dyDescent="0.3">
      <c r="B5" s="151"/>
      <c r="C5" s="151"/>
      <c r="D5" s="151"/>
      <c r="E5" s="151"/>
      <c r="F5" s="151"/>
      <c r="G5" s="151"/>
      <c r="H5" s="151"/>
      <c r="I5" s="151"/>
      <c r="J5" s="151"/>
      <c r="K5" s="151"/>
      <c r="L5" s="151"/>
      <c r="M5" s="151"/>
    </row>
    <row r="6" spans="2:14" ht="6" customHeight="1" x14ac:dyDescent="0.3">
      <c r="B6" s="151"/>
      <c r="C6" s="151"/>
      <c r="D6" s="151"/>
      <c r="E6" s="151"/>
      <c r="F6" s="151"/>
      <c r="G6" s="151"/>
      <c r="H6" s="151"/>
      <c r="I6" s="151"/>
      <c r="J6" s="151"/>
      <c r="K6" s="151"/>
      <c r="L6" s="151"/>
      <c r="M6" s="151"/>
    </row>
    <row r="7" spans="2:14" ht="48.75" customHeight="1" thickBot="1" x14ac:dyDescent="0.35">
      <c r="B7" s="166" t="s">
        <v>88</v>
      </c>
      <c r="C7" s="166"/>
      <c r="D7" s="166"/>
      <c r="E7" s="166"/>
      <c r="F7" s="166"/>
      <c r="G7" s="166"/>
      <c r="H7" s="166"/>
      <c r="I7" s="166"/>
      <c r="J7" s="166"/>
      <c r="K7" s="166"/>
      <c r="L7" s="166"/>
      <c r="M7" s="166"/>
      <c r="N7" s="166"/>
    </row>
    <row r="8" spans="2:14" ht="15" customHeight="1" x14ac:dyDescent="0.3">
      <c r="B8" s="167" t="s">
        <v>5</v>
      </c>
      <c r="C8" s="168"/>
      <c r="D8" s="169"/>
      <c r="E8" s="156"/>
      <c r="F8" s="157"/>
      <c r="G8" s="157"/>
      <c r="H8" s="157"/>
      <c r="I8" s="157"/>
      <c r="J8" s="157"/>
      <c r="K8" s="157"/>
      <c r="L8" s="157"/>
      <c r="M8" s="158"/>
      <c r="N8" s="185"/>
    </row>
    <row r="9" spans="2:14" ht="6.75" customHeight="1" x14ac:dyDescent="0.3">
      <c r="B9" s="6"/>
      <c r="C9" s="7"/>
      <c r="D9" s="7"/>
      <c r="G9" s="8"/>
      <c r="H9" s="8"/>
      <c r="I9" s="8"/>
      <c r="J9" s="8"/>
      <c r="K9" s="8"/>
      <c r="L9" s="8"/>
      <c r="M9" s="8"/>
      <c r="N9" s="186"/>
    </row>
    <row r="10" spans="2:14" ht="15" customHeight="1" x14ac:dyDescent="0.3">
      <c r="B10" s="148" t="s">
        <v>24</v>
      </c>
      <c r="C10" s="149"/>
      <c r="D10" s="150"/>
      <c r="E10" s="159"/>
      <c r="F10" s="160"/>
      <c r="G10" s="160"/>
      <c r="H10" s="161"/>
      <c r="I10" s="162" t="s">
        <v>25</v>
      </c>
      <c r="J10" s="163"/>
      <c r="K10" s="143"/>
      <c r="L10" s="164"/>
      <c r="M10" s="165"/>
      <c r="N10" s="187"/>
    </row>
    <row r="11" spans="2:14" ht="6.75" customHeight="1" x14ac:dyDescent="0.3">
      <c r="B11" s="6"/>
      <c r="C11" s="7"/>
      <c r="D11" s="7"/>
      <c r="J11" s="7"/>
      <c r="K11" s="7"/>
      <c r="L11" s="7"/>
      <c r="N11" s="186"/>
    </row>
    <row r="12" spans="2:14" ht="15" customHeight="1" x14ac:dyDescent="0.3">
      <c r="B12" s="148" t="s">
        <v>82</v>
      </c>
      <c r="C12" s="149"/>
      <c r="D12" s="150"/>
      <c r="E12" s="159"/>
      <c r="F12" s="160"/>
      <c r="G12" s="160"/>
      <c r="H12" s="161"/>
      <c r="I12" s="162" t="s">
        <v>16</v>
      </c>
      <c r="J12" s="163"/>
      <c r="K12" s="143"/>
      <c r="L12" s="170"/>
      <c r="M12" s="171"/>
      <c r="N12" s="187"/>
    </row>
    <row r="13" spans="2:14" ht="6.75" customHeight="1" x14ac:dyDescent="0.3">
      <c r="B13" s="6"/>
      <c r="C13" s="7"/>
      <c r="D13" s="7"/>
      <c r="J13" s="9"/>
      <c r="K13" s="9"/>
      <c r="L13" s="9"/>
      <c r="N13" s="186"/>
    </row>
    <row r="14" spans="2:14" ht="12.75" customHeight="1" x14ac:dyDescent="0.3">
      <c r="B14" s="148" t="s">
        <v>0</v>
      </c>
      <c r="C14" s="149"/>
      <c r="D14" s="150"/>
      <c r="E14" s="159"/>
      <c r="F14" s="160"/>
      <c r="G14" s="160"/>
      <c r="H14" s="161"/>
      <c r="I14" s="162" t="s">
        <v>17</v>
      </c>
      <c r="J14" s="163"/>
      <c r="K14" s="143"/>
      <c r="L14" s="170"/>
      <c r="M14" s="171"/>
      <c r="N14" s="187"/>
    </row>
    <row r="15" spans="2:14" ht="6.75" customHeight="1" thickBot="1" x14ac:dyDescent="0.35">
      <c r="B15" s="183"/>
      <c r="C15" s="184"/>
      <c r="D15" s="184"/>
      <c r="E15" s="184"/>
      <c r="F15" s="184"/>
      <c r="G15" s="184"/>
      <c r="H15" s="184"/>
      <c r="I15" s="184"/>
      <c r="J15" s="184"/>
      <c r="K15" s="184"/>
      <c r="L15" s="184"/>
      <c r="M15" s="184"/>
      <c r="N15" s="188"/>
    </row>
    <row r="16" spans="2:14" ht="6.75" customHeight="1" x14ac:dyDescent="0.3">
      <c r="B16" s="10"/>
      <c r="C16" s="11"/>
      <c r="D16" s="12"/>
      <c r="E16" s="12"/>
      <c r="F16" s="12"/>
      <c r="G16" s="12"/>
      <c r="H16" s="12"/>
      <c r="I16" s="12"/>
      <c r="J16" s="12"/>
      <c r="K16" s="12"/>
      <c r="L16" s="12"/>
      <c r="M16" s="12"/>
      <c r="N16" s="13"/>
    </row>
    <row r="17" spans="2:14" ht="15" customHeight="1" x14ac:dyDescent="0.3">
      <c r="B17" s="152" t="s">
        <v>11</v>
      </c>
      <c r="C17" s="153"/>
      <c r="D17" s="14"/>
      <c r="E17" s="112">
        <f>'Option Nr 1'!E8</f>
        <v>0</v>
      </c>
      <c r="F17" s="16"/>
      <c r="G17" s="15">
        <f>'Option Nr 2'!E8</f>
        <v>0</v>
      </c>
      <c r="H17" s="16"/>
      <c r="I17" s="15">
        <f>'Option Nr 3'!E8</f>
        <v>0</v>
      </c>
      <c r="J17" s="16"/>
      <c r="K17" s="15">
        <f>'Option Nr 4'!E8</f>
        <v>0</v>
      </c>
      <c r="L17" s="16"/>
      <c r="M17" s="15">
        <f>'Option Nr 5'!E8</f>
        <v>0</v>
      </c>
      <c r="N17" s="17"/>
    </row>
    <row r="18" spans="2:14" ht="6.75" customHeight="1" thickBot="1" x14ac:dyDescent="0.35">
      <c r="B18" s="18"/>
      <c r="C18" s="19"/>
      <c r="D18" s="20"/>
      <c r="E18" s="20"/>
      <c r="F18" s="20"/>
      <c r="G18" s="20"/>
      <c r="H18" s="20"/>
      <c r="I18" s="20"/>
      <c r="J18" s="20"/>
      <c r="K18" s="20"/>
      <c r="L18" s="20"/>
      <c r="M18" s="20"/>
      <c r="N18" s="21"/>
    </row>
    <row r="19" spans="2:14" ht="6.75" customHeight="1" x14ac:dyDescent="0.3">
      <c r="B19" s="22"/>
      <c r="C19" s="23"/>
      <c r="D19" s="14"/>
      <c r="E19" s="14"/>
      <c r="F19" s="14"/>
      <c r="G19" s="14"/>
      <c r="H19" s="14"/>
      <c r="I19" s="14"/>
      <c r="J19" s="14"/>
      <c r="K19" s="14"/>
      <c r="L19" s="14"/>
      <c r="M19" s="14"/>
      <c r="N19" s="17"/>
    </row>
    <row r="20" spans="2:14" ht="15" customHeight="1" x14ac:dyDescent="0.3">
      <c r="B20" s="154" t="s">
        <v>8</v>
      </c>
      <c r="C20" s="155"/>
      <c r="D20" s="24"/>
      <c r="E20" s="24"/>
      <c r="F20" s="24"/>
      <c r="G20" s="24"/>
      <c r="H20" s="24"/>
      <c r="I20" s="24"/>
      <c r="J20" s="24"/>
      <c r="K20" s="24"/>
      <c r="L20" s="24"/>
      <c r="M20" s="24"/>
      <c r="N20" s="25"/>
    </row>
    <row r="21" spans="2:14" x14ac:dyDescent="0.3">
      <c r="B21" s="140" t="s">
        <v>19</v>
      </c>
      <c r="C21" s="141"/>
      <c r="D21" s="26"/>
      <c r="E21" s="27">
        <f>'Option Nr 1'!E12</f>
        <v>0</v>
      </c>
      <c r="F21" s="28"/>
      <c r="G21" s="27">
        <f>'Option Nr 2'!E12</f>
        <v>0</v>
      </c>
      <c r="H21" s="29"/>
      <c r="I21" s="27">
        <f>'Option Nr 3'!E12</f>
        <v>0</v>
      </c>
      <c r="J21" s="28"/>
      <c r="K21" s="27">
        <f>'Option Nr 4'!E12</f>
        <v>0</v>
      </c>
      <c r="L21" s="28"/>
      <c r="M21" s="27">
        <f>'Option Nr 5'!E12</f>
        <v>0</v>
      </c>
      <c r="N21" s="30"/>
    </row>
    <row r="22" spans="2:14" x14ac:dyDescent="0.3">
      <c r="B22" s="140" t="s">
        <v>12</v>
      </c>
      <c r="C22" s="141"/>
      <c r="D22" s="26"/>
      <c r="E22" s="27">
        <f>'Option Nr 1'!J18</f>
        <v>0</v>
      </c>
      <c r="F22" s="28"/>
      <c r="G22" s="27">
        <f>'Option Nr 2'!J18</f>
        <v>0</v>
      </c>
      <c r="H22" s="29"/>
      <c r="I22" s="27">
        <f>'Option Nr 3'!J18</f>
        <v>0</v>
      </c>
      <c r="J22" s="28"/>
      <c r="K22" s="27">
        <f>'Option Nr 4'!J18</f>
        <v>0</v>
      </c>
      <c r="L22" s="28"/>
      <c r="M22" s="27">
        <f>'Option Nr 5'!J18</f>
        <v>0</v>
      </c>
      <c r="N22" s="30"/>
    </row>
    <row r="23" spans="2:14" x14ac:dyDescent="0.3">
      <c r="B23" s="140" t="s">
        <v>9</v>
      </c>
      <c r="C23" s="141"/>
      <c r="D23" s="31"/>
      <c r="E23" s="27">
        <f>'Option Nr 1'!J12</f>
        <v>0</v>
      </c>
      <c r="F23" s="32"/>
      <c r="G23" s="27">
        <f>'Option Nr 2'!J12</f>
        <v>0</v>
      </c>
      <c r="H23" s="33"/>
      <c r="I23" s="27">
        <f>'Option Nr 3'!J12</f>
        <v>0</v>
      </c>
      <c r="J23" s="33"/>
      <c r="K23" s="27">
        <f>'Option Nr 4'!J12</f>
        <v>0</v>
      </c>
      <c r="L23" s="34"/>
      <c r="M23" s="27">
        <f>'Option Nr 5'!J12</f>
        <v>0</v>
      </c>
      <c r="N23" s="35"/>
    </row>
    <row r="24" spans="2:14" x14ac:dyDescent="0.3">
      <c r="B24" s="140" t="s">
        <v>10</v>
      </c>
      <c r="C24" s="141"/>
      <c r="D24" s="31"/>
      <c r="E24" s="27">
        <f>'Option Nr 1'!E14</f>
        <v>0</v>
      </c>
      <c r="F24" s="32"/>
      <c r="G24" s="27">
        <f>'Option Nr 2'!E14</f>
        <v>0</v>
      </c>
      <c r="H24" s="34"/>
      <c r="I24" s="27">
        <f>'Option Nr 3'!E14</f>
        <v>0</v>
      </c>
      <c r="J24" s="33"/>
      <c r="K24" s="27">
        <f>'Option Nr 4'!E14</f>
        <v>0</v>
      </c>
      <c r="L24" s="34"/>
      <c r="M24" s="27">
        <f>'Option Nr 5'!E14</f>
        <v>0</v>
      </c>
      <c r="N24" s="35"/>
    </row>
    <row r="25" spans="2:14" x14ac:dyDescent="0.3">
      <c r="B25" s="140" t="s">
        <v>26</v>
      </c>
      <c r="C25" s="141"/>
      <c r="D25" s="31"/>
      <c r="E25" s="27">
        <f>'Option Nr 1'!E20</f>
        <v>0</v>
      </c>
      <c r="F25" s="32"/>
      <c r="G25" s="27">
        <f>'Option Nr 2'!E20</f>
        <v>0</v>
      </c>
      <c r="H25" s="34"/>
      <c r="I25" s="27">
        <f>'Option Nr 3'!E20</f>
        <v>0</v>
      </c>
      <c r="J25" s="33"/>
      <c r="K25" s="27">
        <f>'Option Nr 4'!E20</f>
        <v>0</v>
      </c>
      <c r="L25" s="34"/>
      <c r="M25" s="27">
        <f>'Option Nr 5'!E20</f>
        <v>0</v>
      </c>
      <c r="N25" s="30"/>
    </row>
    <row r="26" spans="2:14" ht="6.75" customHeight="1" thickBot="1" x14ac:dyDescent="0.35">
      <c r="B26" s="18"/>
      <c r="C26" s="36"/>
      <c r="D26" s="36"/>
      <c r="E26" s="36"/>
      <c r="F26" s="36"/>
      <c r="G26" s="36"/>
      <c r="H26" s="36"/>
      <c r="I26" s="36"/>
      <c r="J26" s="36"/>
      <c r="K26" s="36"/>
      <c r="L26" s="36"/>
      <c r="M26" s="36"/>
      <c r="N26" s="37"/>
    </row>
    <row r="27" spans="2:14" ht="6.75" customHeight="1" x14ac:dyDescent="0.3">
      <c r="B27" s="10"/>
      <c r="C27" s="38"/>
      <c r="D27" s="38"/>
      <c r="E27" s="38"/>
      <c r="F27" s="38"/>
      <c r="G27" s="38"/>
      <c r="H27" s="38"/>
      <c r="I27" s="38"/>
      <c r="J27" s="38"/>
      <c r="K27" s="38"/>
      <c r="L27" s="38"/>
      <c r="M27" s="38"/>
      <c r="N27" s="39"/>
    </row>
    <row r="28" spans="2:14" s="40" customFormat="1" x14ac:dyDescent="0.3">
      <c r="B28" s="41" t="s">
        <v>84</v>
      </c>
      <c r="C28" s="42"/>
      <c r="D28" s="43"/>
      <c r="E28" s="44"/>
      <c r="F28" s="44"/>
      <c r="G28" s="44"/>
      <c r="H28" s="44"/>
      <c r="I28" s="44"/>
      <c r="J28" s="44"/>
      <c r="K28" s="44"/>
      <c r="L28" s="44"/>
      <c r="M28" s="44"/>
      <c r="N28" s="45"/>
    </row>
    <row r="29" spans="2:14" s="40" customFormat="1" ht="6.75" customHeight="1" x14ac:dyDescent="0.3">
      <c r="B29" s="46"/>
      <c r="C29" s="48"/>
      <c r="D29" s="48"/>
      <c r="E29" s="23"/>
      <c r="F29" s="189"/>
      <c r="G29" s="189"/>
      <c r="H29" s="47"/>
      <c r="I29" s="178"/>
      <c r="J29" s="178"/>
      <c r="K29" s="48"/>
      <c r="L29" s="48"/>
      <c r="M29" s="178"/>
      <c r="N29" s="179"/>
    </row>
    <row r="30" spans="2:14" s="40" customFormat="1" x14ac:dyDescent="0.3">
      <c r="B30" s="49" t="s">
        <v>20</v>
      </c>
      <c r="C30" s="23"/>
      <c r="D30" s="47"/>
      <c r="E30" s="26"/>
      <c r="F30" s="26"/>
      <c r="G30" s="26"/>
      <c r="H30" s="26"/>
      <c r="I30" s="26"/>
      <c r="J30" s="26"/>
      <c r="K30" s="26"/>
      <c r="L30" s="26"/>
      <c r="M30" s="26"/>
      <c r="N30" s="45"/>
    </row>
    <row r="31" spans="2:14" s="40" customFormat="1" x14ac:dyDescent="0.3">
      <c r="B31" s="49"/>
      <c r="C31" s="23"/>
      <c r="D31" s="47"/>
      <c r="E31" s="50" t="s">
        <v>18</v>
      </c>
      <c r="F31" s="51"/>
      <c r="G31" s="50" t="s">
        <v>18</v>
      </c>
      <c r="H31" s="51"/>
      <c r="I31" s="50" t="s">
        <v>18</v>
      </c>
      <c r="J31" s="51"/>
      <c r="K31" s="50" t="s">
        <v>18</v>
      </c>
      <c r="L31" s="52"/>
      <c r="M31" s="50" t="s">
        <v>18</v>
      </c>
      <c r="N31" s="45"/>
    </row>
    <row r="32" spans="2:14" ht="15" customHeight="1" x14ac:dyDescent="0.3">
      <c r="B32" s="142" t="s">
        <v>66</v>
      </c>
      <c r="C32" s="143"/>
      <c r="D32" s="53"/>
      <c r="E32" s="54">
        <f>SUM('Option Nr 1'!$K$25:$L$25)</f>
        <v>0</v>
      </c>
      <c r="F32" s="55"/>
      <c r="G32" s="54">
        <f>SUM('Option Nr 2'!$K$25:$L$25)</f>
        <v>0</v>
      </c>
      <c r="H32" s="55"/>
      <c r="I32" s="54">
        <f>SUM('Option Nr 3'!$K$25:$L$25)</f>
        <v>0</v>
      </c>
      <c r="J32" s="55"/>
      <c r="K32" s="54">
        <f>SUM('Option Nr 4'!$K$25:$L$25)</f>
        <v>0</v>
      </c>
      <c r="L32" s="56"/>
      <c r="M32" s="54">
        <f>SUM('Option Nr 5'!$K$25:$L$25)</f>
        <v>0</v>
      </c>
      <c r="N32" s="57"/>
    </row>
    <row r="33" spans="2:14" ht="15" customHeight="1" x14ac:dyDescent="0.3">
      <c r="B33" s="142" t="s">
        <v>67</v>
      </c>
      <c r="C33" s="143"/>
      <c r="D33" s="53"/>
      <c r="E33" s="54">
        <f>SUM('Option Nr 1'!$K$26:$L$26)</f>
        <v>0</v>
      </c>
      <c r="F33" s="55"/>
      <c r="G33" s="54">
        <f>SUM('Option Nr 2'!$K$26:$L$26)</f>
        <v>0</v>
      </c>
      <c r="H33" s="55"/>
      <c r="I33" s="54">
        <f>SUM('Option Nr 3'!$K$26:$L$26)</f>
        <v>0</v>
      </c>
      <c r="J33" s="55"/>
      <c r="K33" s="54">
        <f>SUM('Option Nr 4'!$K$26:$L$26)</f>
        <v>0</v>
      </c>
      <c r="L33" s="56"/>
      <c r="M33" s="54">
        <f>SUM('Option Nr 5'!$K$26:$L$26)</f>
        <v>0</v>
      </c>
      <c r="N33" s="57"/>
    </row>
    <row r="34" spans="2:14" ht="15" customHeight="1" x14ac:dyDescent="0.3">
      <c r="B34" s="142" t="s">
        <v>68</v>
      </c>
      <c r="C34" s="143"/>
      <c r="D34" s="53"/>
      <c r="E34" s="54">
        <f>SUM('Option Nr 1'!$K$27:$L$27)</f>
        <v>0</v>
      </c>
      <c r="F34" s="55"/>
      <c r="G34" s="54">
        <f>SUM('Option Nr 2'!$K$27:$L$27)</f>
        <v>0</v>
      </c>
      <c r="H34" s="55"/>
      <c r="I34" s="54">
        <f>SUM('Option Nr 3'!$K$27:$L$27)</f>
        <v>0</v>
      </c>
      <c r="J34" s="55"/>
      <c r="K34" s="54">
        <f>SUM('Option Nr 4'!$K$27:$L$27)</f>
        <v>0</v>
      </c>
      <c r="L34" s="56"/>
      <c r="M34" s="54">
        <f>SUM('Option Nr 5'!$K$27:$L$27)</f>
        <v>0</v>
      </c>
      <c r="N34" s="57"/>
    </row>
    <row r="35" spans="2:14" ht="15" customHeight="1" x14ac:dyDescent="0.3">
      <c r="B35" s="142" t="s">
        <v>69</v>
      </c>
      <c r="C35" s="143"/>
      <c r="D35" s="53"/>
      <c r="E35" s="54">
        <f>SUM('Option Nr 1'!$K$28:$L$28)</f>
        <v>0</v>
      </c>
      <c r="F35" s="55"/>
      <c r="G35" s="54">
        <f>SUM('Option Nr 2'!$K$28:$L$28)</f>
        <v>0</v>
      </c>
      <c r="H35" s="55"/>
      <c r="I35" s="54">
        <f>SUM('Option Nr 3'!$K$28:$L$28)</f>
        <v>0</v>
      </c>
      <c r="J35" s="55"/>
      <c r="K35" s="54">
        <f>SUM('Option Nr 4'!$K$28:$L$28)</f>
        <v>0</v>
      </c>
      <c r="L35" s="56"/>
      <c r="M35" s="54">
        <f>SUM('Option Nr 5'!$K$28:$L$28)</f>
        <v>0</v>
      </c>
      <c r="N35" s="57"/>
    </row>
    <row r="36" spans="2:14" ht="15" customHeight="1" x14ac:dyDescent="0.3">
      <c r="B36" s="142" t="s">
        <v>70</v>
      </c>
      <c r="C36" s="143"/>
      <c r="D36" s="53"/>
      <c r="E36" s="54">
        <f>SUM('Option Nr 1'!$K$29:$L$29)</f>
        <v>0</v>
      </c>
      <c r="F36" s="55"/>
      <c r="G36" s="54">
        <f>SUM('Option Nr 2'!$K$29:$L$29)</f>
        <v>0</v>
      </c>
      <c r="H36" s="55"/>
      <c r="I36" s="54">
        <f>SUM('Option Nr 3'!$K$29:$L$29)</f>
        <v>0</v>
      </c>
      <c r="J36" s="55"/>
      <c r="K36" s="54">
        <f>SUM('Option Nr 4'!$K$29:$L$29)</f>
        <v>0</v>
      </c>
      <c r="L36" s="56"/>
      <c r="M36" s="54">
        <f>SUM('Option Nr 5'!$K$29:$L$29)</f>
        <v>0</v>
      </c>
      <c r="N36" s="57"/>
    </row>
    <row r="37" spans="2:14" ht="15" customHeight="1" x14ac:dyDescent="0.3">
      <c r="B37" s="142" t="s">
        <v>71</v>
      </c>
      <c r="C37" s="143"/>
      <c r="D37" s="53"/>
      <c r="E37" s="54">
        <f>SUM('Option Nr 1'!$K$30:$L$30)</f>
        <v>0</v>
      </c>
      <c r="F37" s="55"/>
      <c r="G37" s="54">
        <f>SUM('Option Nr 2'!$K$30:$L$30)</f>
        <v>0</v>
      </c>
      <c r="H37" s="55"/>
      <c r="I37" s="54">
        <f>SUM('Option Nr 3'!$K$30:$L$30)</f>
        <v>0</v>
      </c>
      <c r="J37" s="55"/>
      <c r="K37" s="54">
        <f>SUM('Option Nr 4'!$K$30:$L$30)</f>
        <v>0</v>
      </c>
      <c r="L37" s="56"/>
      <c r="M37" s="54">
        <f>SUM('Option Nr 5'!$K$30:$L$30)</f>
        <v>0</v>
      </c>
      <c r="N37" s="57"/>
    </row>
    <row r="38" spans="2:14" ht="15" customHeight="1" x14ac:dyDescent="0.3">
      <c r="B38" s="142" t="s">
        <v>72</v>
      </c>
      <c r="C38" s="143"/>
      <c r="D38" s="53"/>
      <c r="E38" s="54">
        <f>SUM('Option Nr 1'!$K$31:$L$31)</f>
        <v>0</v>
      </c>
      <c r="F38" s="55"/>
      <c r="G38" s="54">
        <f>SUM('Option Nr 2'!$K$31:$L$31)</f>
        <v>0</v>
      </c>
      <c r="H38" s="55"/>
      <c r="I38" s="54">
        <f>SUM('Option Nr 3'!$K$31:$L$31)</f>
        <v>0</v>
      </c>
      <c r="J38" s="55"/>
      <c r="K38" s="54">
        <f>SUM('Option Nr 4'!$K$31:$L$31)</f>
        <v>0</v>
      </c>
      <c r="L38" s="56"/>
      <c r="M38" s="54">
        <f>SUM('Option Nr 5'!$K$31:$L$31)</f>
        <v>0</v>
      </c>
      <c r="N38" s="57"/>
    </row>
    <row r="39" spans="2:14" ht="15" customHeight="1" x14ac:dyDescent="0.3">
      <c r="B39" s="142" t="s">
        <v>73</v>
      </c>
      <c r="C39" s="143"/>
      <c r="D39" s="53"/>
      <c r="E39" s="54">
        <f>SUM('Option Nr 1'!$K$32:$L$32)</f>
        <v>0</v>
      </c>
      <c r="F39" s="55"/>
      <c r="G39" s="54">
        <f>SUM('Option Nr 2'!$K$32:$L$32)</f>
        <v>0</v>
      </c>
      <c r="H39" s="55"/>
      <c r="I39" s="54">
        <f>SUM('Option Nr 3'!$K$32:$L$32)</f>
        <v>0</v>
      </c>
      <c r="J39" s="55"/>
      <c r="K39" s="54">
        <f>SUM('Option Nr 4'!$K$32:$L$32)</f>
        <v>0</v>
      </c>
      <c r="L39" s="56"/>
      <c r="M39" s="54">
        <f>SUM('Option Nr 5'!$K$32:$L$32)</f>
        <v>0</v>
      </c>
      <c r="N39" s="57"/>
    </row>
    <row r="40" spans="2:14" ht="15" customHeight="1" x14ac:dyDescent="0.3">
      <c r="B40" s="142" t="s">
        <v>74</v>
      </c>
      <c r="C40" s="143"/>
      <c r="D40" s="53"/>
      <c r="E40" s="54">
        <f>SUM('Option Nr 1'!$K$33:$L$33)</f>
        <v>0</v>
      </c>
      <c r="F40" s="55"/>
      <c r="G40" s="54">
        <f>SUM('Option Nr 2'!$K$33:$L$33)</f>
        <v>0</v>
      </c>
      <c r="H40" s="55"/>
      <c r="I40" s="54">
        <f>SUM('Option Nr 3'!$K$33:$L$33)</f>
        <v>0</v>
      </c>
      <c r="J40" s="55"/>
      <c r="K40" s="54">
        <f>SUM('Option Nr 4'!$K$33:$L$33)</f>
        <v>0</v>
      </c>
      <c r="L40" s="56"/>
      <c r="M40" s="54">
        <f>SUM('Option Nr 5'!$K$33:$L$33)</f>
        <v>0</v>
      </c>
      <c r="N40" s="57"/>
    </row>
    <row r="41" spans="2:14" ht="15" customHeight="1" x14ac:dyDescent="0.3">
      <c r="B41" s="142" t="s">
        <v>75</v>
      </c>
      <c r="C41" s="143"/>
      <c r="D41" s="53"/>
      <c r="E41" s="54">
        <f>SUM('Option Nr 1'!$K$34:$L$34)</f>
        <v>0</v>
      </c>
      <c r="F41" s="55"/>
      <c r="G41" s="54">
        <f>SUM('Option Nr 2'!$K$34:$L$34)</f>
        <v>0</v>
      </c>
      <c r="H41" s="55"/>
      <c r="I41" s="54">
        <f>SUM('Option Nr 3'!$K$34:$L$34)</f>
        <v>0</v>
      </c>
      <c r="J41" s="55"/>
      <c r="K41" s="54">
        <f>SUM('Option Nr 4'!$K$34:$L$34)</f>
        <v>0</v>
      </c>
      <c r="L41" s="56"/>
      <c r="M41" s="54">
        <f>SUM('Option Nr 5'!$K$34:$L$34)</f>
        <v>0</v>
      </c>
      <c r="N41" s="57"/>
    </row>
    <row r="42" spans="2:14" ht="15" customHeight="1" x14ac:dyDescent="0.3">
      <c r="B42" s="142" t="s">
        <v>76</v>
      </c>
      <c r="C42" s="143"/>
      <c r="D42" s="53"/>
      <c r="E42" s="54">
        <f>SUM('Option Nr 1'!$K$35:$L$35)</f>
        <v>0</v>
      </c>
      <c r="F42" s="55"/>
      <c r="G42" s="54">
        <f>SUM('Option Nr 2'!$K$35:$L$35)</f>
        <v>0</v>
      </c>
      <c r="H42" s="55"/>
      <c r="I42" s="54">
        <f>SUM('Option Nr 3'!$K$35:$L$35)</f>
        <v>0</v>
      </c>
      <c r="J42" s="55"/>
      <c r="K42" s="54">
        <f>SUM('Option Nr 4'!$K$35:$L$35)</f>
        <v>0</v>
      </c>
      <c r="L42" s="56"/>
      <c r="M42" s="54">
        <f>SUM('Option Nr 5'!$K$35:$L$35)</f>
        <v>0</v>
      </c>
      <c r="N42" s="57"/>
    </row>
    <row r="43" spans="2:14" ht="15" customHeight="1" x14ac:dyDescent="0.3">
      <c r="B43" s="140" t="s">
        <v>77</v>
      </c>
      <c r="C43" s="141"/>
      <c r="D43" s="53"/>
      <c r="E43" s="54">
        <f>SUM('Option Nr 1'!$K$36:$L$36)</f>
        <v>0</v>
      </c>
      <c r="F43" s="55"/>
      <c r="G43" s="54">
        <f>SUM('Option Nr 2'!$K$36:$L$36)</f>
        <v>0</v>
      </c>
      <c r="H43" s="55"/>
      <c r="I43" s="54">
        <f>SUM('Option Nr 3'!$K$36:$L$36)</f>
        <v>0</v>
      </c>
      <c r="J43" s="55"/>
      <c r="K43" s="54">
        <f>SUM('Option Nr 4'!$K$36:$L$36)</f>
        <v>0</v>
      </c>
      <c r="L43" s="56"/>
      <c r="M43" s="54">
        <f>SUM('Option Nr 5'!$K$36:$L$36)</f>
        <v>0</v>
      </c>
      <c r="N43" s="57"/>
    </row>
    <row r="44" spans="2:14" ht="15" customHeight="1" x14ac:dyDescent="0.3">
      <c r="B44" s="140" t="s">
        <v>78</v>
      </c>
      <c r="C44" s="141"/>
      <c r="D44" s="53"/>
      <c r="E44" s="54">
        <f>SUM('Option Nr 1'!$K$37:$L$37)</f>
        <v>0</v>
      </c>
      <c r="F44" s="55"/>
      <c r="G44" s="54">
        <f>SUM('Option Nr 2'!$K$37:$L$37)</f>
        <v>0</v>
      </c>
      <c r="H44" s="55"/>
      <c r="I44" s="54">
        <f>SUM('Option Nr 3'!$K$37:$L$37)</f>
        <v>0</v>
      </c>
      <c r="J44" s="55"/>
      <c r="K44" s="54">
        <f>SUM('Option Nr 4'!$K$37:$L$37)</f>
        <v>0</v>
      </c>
      <c r="L44" s="56"/>
      <c r="M44" s="54">
        <f>SUM('Option Nr 5'!$K$37:$L$37)</f>
        <v>0</v>
      </c>
      <c r="N44" s="57"/>
    </row>
    <row r="45" spans="2:14" ht="15" customHeight="1" x14ac:dyDescent="0.3">
      <c r="B45" s="140" t="s">
        <v>27</v>
      </c>
      <c r="C45" s="141"/>
      <c r="D45" s="53"/>
      <c r="E45" s="54">
        <f>SUM('Option Nr 1'!$K$38:$L$38)</f>
        <v>0</v>
      </c>
      <c r="F45" s="55"/>
      <c r="G45" s="54">
        <f>SUM('Option Nr 2'!$K$38:$L$38)</f>
        <v>0</v>
      </c>
      <c r="H45" s="55"/>
      <c r="I45" s="54">
        <f>SUM('Option Nr 3'!$K$38:$L$38)</f>
        <v>0</v>
      </c>
      <c r="J45" s="55"/>
      <c r="K45" s="54">
        <f>SUM('Option Nr 4'!$K$38:$L$38)</f>
        <v>0</v>
      </c>
      <c r="L45" s="56"/>
      <c r="M45" s="54">
        <f>SUM('Option Nr 5'!$K$38:$L$38)</f>
        <v>0</v>
      </c>
      <c r="N45" s="57"/>
    </row>
    <row r="46" spans="2:14" ht="27.6" customHeight="1" x14ac:dyDescent="0.3">
      <c r="B46" s="142" t="s">
        <v>79</v>
      </c>
      <c r="C46" s="143"/>
      <c r="D46" s="53"/>
      <c r="E46" s="54">
        <f>SUM('Option Nr 1'!$K$39:$L$39)</f>
        <v>0</v>
      </c>
      <c r="F46" s="55"/>
      <c r="G46" s="54">
        <f>SUM('Option Nr 2'!$K$39:$L$39)</f>
        <v>0</v>
      </c>
      <c r="H46" s="55"/>
      <c r="I46" s="54">
        <f>SUM('Option Nr 3'!$K$39:$L$39)</f>
        <v>0</v>
      </c>
      <c r="J46" s="55"/>
      <c r="K46" s="54">
        <f>SUM('Option Nr 4'!$K$39:$L$39)</f>
        <v>0</v>
      </c>
      <c r="L46" s="56"/>
      <c r="M46" s="54">
        <f>SUM('Option Nr 5'!$K$39:$L$39)</f>
        <v>0</v>
      </c>
      <c r="N46" s="57"/>
    </row>
    <row r="47" spans="2:14" x14ac:dyDescent="0.3">
      <c r="B47" s="22"/>
      <c r="C47" s="14"/>
      <c r="D47" s="53"/>
      <c r="E47" s="60"/>
      <c r="F47" s="51"/>
      <c r="G47" s="60"/>
      <c r="H47" s="51"/>
      <c r="I47" s="60"/>
      <c r="J47" s="51"/>
      <c r="K47" s="60"/>
      <c r="L47" s="52"/>
      <c r="M47" s="60"/>
      <c r="N47" s="57"/>
    </row>
    <row r="48" spans="2:14" s="40" customFormat="1" ht="12.6" x14ac:dyDescent="0.3">
      <c r="B48" s="146" t="s">
        <v>89</v>
      </c>
      <c r="C48" s="147"/>
      <c r="D48" s="114"/>
      <c r="E48" s="62">
        <f>SUM(E32:E46)</f>
        <v>0</v>
      </c>
      <c r="F48" s="63"/>
      <c r="G48" s="62">
        <f>SUM(G32:G46)</f>
        <v>0</v>
      </c>
      <c r="H48" s="63"/>
      <c r="I48" s="62">
        <f>SUM(I32:I46)</f>
        <v>0</v>
      </c>
      <c r="J48" s="63"/>
      <c r="K48" s="62">
        <f>SUM(K32:K46)</f>
        <v>0</v>
      </c>
      <c r="L48" s="64"/>
      <c r="M48" s="62">
        <f>SUM(M32:M46)</f>
        <v>0</v>
      </c>
      <c r="N48" s="65"/>
    </row>
    <row r="49" spans="2:14" ht="6.75" customHeight="1" x14ac:dyDescent="0.3">
      <c r="B49" s="22"/>
      <c r="C49" s="14"/>
      <c r="D49" s="14"/>
      <c r="E49" s="14"/>
      <c r="F49" s="14"/>
      <c r="G49" s="14"/>
      <c r="H49" s="14"/>
      <c r="I49" s="14"/>
      <c r="J49" s="14"/>
      <c r="K49" s="14"/>
      <c r="L49" s="14"/>
      <c r="M49" s="14"/>
      <c r="N49" s="66"/>
    </row>
    <row r="50" spans="2:14" ht="15" customHeight="1" x14ac:dyDescent="0.3">
      <c r="B50" s="58"/>
      <c r="C50" s="59"/>
      <c r="D50" s="53"/>
      <c r="E50" s="60"/>
      <c r="F50" s="51"/>
      <c r="G50" s="51"/>
      <c r="H50" s="51"/>
      <c r="I50" s="51"/>
      <c r="J50" s="51"/>
      <c r="K50" s="52"/>
      <c r="L50" s="52"/>
      <c r="M50" s="115"/>
      <c r="N50" s="57"/>
    </row>
    <row r="51" spans="2:14" ht="15" customHeight="1" x14ac:dyDescent="0.3">
      <c r="B51" s="49" t="s">
        <v>21</v>
      </c>
      <c r="C51" s="59"/>
      <c r="D51" s="53"/>
      <c r="E51" s="60"/>
      <c r="F51" s="51"/>
      <c r="G51" s="51"/>
      <c r="H51" s="51"/>
      <c r="I51" s="51"/>
      <c r="J51" s="51"/>
      <c r="K51" s="52"/>
      <c r="L51" s="52"/>
      <c r="M51" s="116"/>
      <c r="N51" s="57"/>
    </row>
    <row r="52" spans="2:14" ht="15" customHeight="1" x14ac:dyDescent="0.3">
      <c r="B52" s="49"/>
      <c r="C52" s="59"/>
      <c r="D52" s="53"/>
      <c r="E52" s="82" t="s">
        <v>18</v>
      </c>
      <c r="F52" s="51"/>
      <c r="G52" s="82" t="s">
        <v>18</v>
      </c>
      <c r="H52" s="51"/>
      <c r="I52" s="82" t="s">
        <v>18</v>
      </c>
      <c r="J52" s="51"/>
      <c r="K52" s="82" t="s">
        <v>18</v>
      </c>
      <c r="L52" s="52"/>
      <c r="M52" s="82" t="s">
        <v>18</v>
      </c>
      <c r="N52" s="57"/>
    </row>
    <row r="53" spans="2:14" ht="15" customHeight="1" x14ac:dyDescent="0.3">
      <c r="B53" s="142" t="s">
        <v>7</v>
      </c>
      <c r="C53" s="143"/>
      <c r="D53" s="53"/>
      <c r="E53" s="54">
        <f>SUM('Option Nr 1'!$K$43:$L$43)</f>
        <v>0</v>
      </c>
      <c r="F53" s="55"/>
      <c r="G53" s="54">
        <f>SUM('Option Nr 2'!$K$43:$L$43)</f>
        <v>0</v>
      </c>
      <c r="H53" s="55"/>
      <c r="I53" s="54">
        <f>SUM('Option Nr 3'!$K$43:$L$43)</f>
        <v>0</v>
      </c>
      <c r="J53" s="55"/>
      <c r="K53" s="54">
        <f>SUM('Option Nr 4'!$K$43:$L$43)</f>
        <v>0</v>
      </c>
      <c r="L53" s="56"/>
      <c r="M53" s="54">
        <f>SUM('Option Nr 5'!$K$43:$L$43)</f>
        <v>0</v>
      </c>
      <c r="N53" s="57"/>
    </row>
    <row r="54" spans="2:14" ht="15" customHeight="1" x14ac:dyDescent="0.3">
      <c r="B54" s="142" t="s">
        <v>22</v>
      </c>
      <c r="C54" s="143"/>
      <c r="D54" s="53"/>
      <c r="E54" s="54">
        <f>SUM('Option Nr 1'!$K$51:$L$51)</f>
        <v>0</v>
      </c>
      <c r="F54" s="55"/>
      <c r="G54" s="54">
        <f>SUM('Option Nr 2'!$K$51:$L$51)</f>
        <v>0</v>
      </c>
      <c r="H54" s="55"/>
      <c r="I54" s="54">
        <f>SUM('Option Nr 3'!$K$51:$L$51)</f>
        <v>0</v>
      </c>
      <c r="J54" s="55"/>
      <c r="K54" s="54">
        <f>SUM('Option Nr 4'!$K$51:$L$51)</f>
        <v>0</v>
      </c>
      <c r="L54" s="56"/>
      <c r="M54" s="54">
        <f>SUM('Option Nr 5'!$K$51:$L$51)</f>
        <v>0</v>
      </c>
      <c r="N54" s="57"/>
    </row>
    <row r="55" spans="2:14" ht="15" customHeight="1" x14ac:dyDescent="0.3">
      <c r="B55" s="142" t="s">
        <v>6</v>
      </c>
      <c r="C55" s="143"/>
      <c r="D55" s="53"/>
      <c r="E55" s="54">
        <f>SUM('Option Nr 1'!$K$52:$L$52)</f>
        <v>0</v>
      </c>
      <c r="F55" s="55"/>
      <c r="G55" s="54">
        <f>SUM('Option Nr 2'!$K$52:$L$52)</f>
        <v>0</v>
      </c>
      <c r="H55" s="55"/>
      <c r="I55" s="54">
        <f>SUM('Option Nr 3'!$K$52:$L$52)</f>
        <v>0</v>
      </c>
      <c r="J55" s="55"/>
      <c r="K55" s="54">
        <f>SUM('Option Nr 4'!$K$52:$L$52)</f>
        <v>0</v>
      </c>
      <c r="L55" s="56"/>
      <c r="M55" s="54">
        <f>SUM('Option Nr 5'!$K$52:$L$52)</f>
        <v>0</v>
      </c>
      <c r="N55" s="57"/>
    </row>
    <row r="56" spans="2:14" x14ac:dyDescent="0.3">
      <c r="B56" s="22"/>
      <c r="C56" s="14"/>
      <c r="D56" s="53"/>
      <c r="E56" s="61"/>
      <c r="F56" s="55"/>
      <c r="G56" s="61"/>
      <c r="H56" s="55"/>
      <c r="I56" s="61"/>
      <c r="J56" s="55"/>
      <c r="K56" s="61"/>
      <c r="L56" s="56"/>
      <c r="M56" s="61"/>
      <c r="N56" s="57"/>
    </row>
    <row r="57" spans="2:14" s="40" customFormat="1" ht="12.6" x14ac:dyDescent="0.3">
      <c r="B57" s="146" t="s">
        <v>91</v>
      </c>
      <c r="C57" s="147"/>
      <c r="D57" s="114"/>
      <c r="E57" s="62">
        <f>SUM(E53:E55)</f>
        <v>0</v>
      </c>
      <c r="F57" s="63"/>
      <c r="G57" s="62">
        <f>SUM(G53:G55)</f>
        <v>0</v>
      </c>
      <c r="H57" s="63"/>
      <c r="I57" s="62">
        <f>SUM(I53:I55)</f>
        <v>0</v>
      </c>
      <c r="J57" s="63"/>
      <c r="K57" s="62">
        <f>SUM(K53:K55)</f>
        <v>0</v>
      </c>
      <c r="L57" s="64"/>
      <c r="M57" s="62">
        <f>SUM(M53:M55)</f>
        <v>0</v>
      </c>
      <c r="N57" s="65"/>
    </row>
    <row r="58" spans="2:14" ht="12.6" customHeight="1" x14ac:dyDescent="0.3">
      <c r="B58" s="22"/>
      <c r="C58" s="14"/>
      <c r="D58" s="14"/>
      <c r="E58" s="14"/>
      <c r="F58" s="14"/>
      <c r="G58" s="14"/>
      <c r="H58" s="14"/>
      <c r="I58" s="14"/>
      <c r="J58" s="14"/>
      <c r="K58" s="14"/>
      <c r="L58" s="14"/>
      <c r="M58" s="14"/>
      <c r="N58" s="66"/>
    </row>
    <row r="59" spans="2:14" ht="15" customHeight="1" x14ac:dyDescent="0.3">
      <c r="B59" s="142" t="s">
        <v>13</v>
      </c>
      <c r="C59" s="143"/>
      <c r="D59" s="53"/>
      <c r="E59" s="54">
        <f>SUM('Option Nr 1'!$K$58:$L$58)</f>
        <v>0</v>
      </c>
      <c r="F59" s="55"/>
      <c r="G59" s="54">
        <f>SUM('Option Nr 2'!$K$58:$L$58)</f>
        <v>0</v>
      </c>
      <c r="H59" s="55"/>
      <c r="I59" s="54">
        <f>SUM('Option Nr 3'!$K$58:$L$58)</f>
        <v>0</v>
      </c>
      <c r="J59" s="55"/>
      <c r="K59" s="54">
        <f>SUM('Option Nr 4'!$K$58:$L$58)</f>
        <v>0</v>
      </c>
      <c r="L59" s="56"/>
      <c r="M59" s="54">
        <f>SUM('Option Nr 5'!$K$58:$L$58)</f>
        <v>0</v>
      </c>
      <c r="N59" s="57"/>
    </row>
    <row r="60" spans="2:14" x14ac:dyDescent="0.3">
      <c r="B60" s="22"/>
      <c r="C60" s="14"/>
      <c r="D60" s="53"/>
      <c r="E60" s="61"/>
      <c r="F60" s="55"/>
      <c r="G60" s="61"/>
      <c r="H60" s="55"/>
      <c r="I60" s="61"/>
      <c r="J60" s="55"/>
      <c r="K60" s="61"/>
      <c r="L60" s="56"/>
      <c r="M60" s="61"/>
      <c r="N60" s="57"/>
    </row>
    <row r="61" spans="2:14" ht="13.2" customHeight="1" x14ac:dyDescent="0.3">
      <c r="B61" s="196" t="s">
        <v>123</v>
      </c>
      <c r="C61" s="197"/>
      <c r="D61" s="53"/>
      <c r="E61" s="54">
        <f>SUM('Option Nr 1'!$K$59:$L$59)</f>
        <v>0</v>
      </c>
      <c r="F61" s="55"/>
      <c r="G61" s="54">
        <f>SUM('Option Nr 2'!$K$59:$L$59)</f>
        <v>0</v>
      </c>
      <c r="H61" s="55"/>
      <c r="I61" s="54">
        <f>SUM('Option Nr 3'!$K$59:$L$59)</f>
        <v>0</v>
      </c>
      <c r="J61" s="55"/>
      <c r="K61" s="54">
        <f>SUM('Option Nr 4'!$K$59:$L$59)</f>
        <v>0</v>
      </c>
      <c r="L61" s="56"/>
      <c r="M61" s="54">
        <f>SUM('Option Nr 5'!$K$59:$L$59)</f>
        <v>0</v>
      </c>
      <c r="N61" s="57"/>
    </row>
    <row r="62" spans="2:14" x14ac:dyDescent="0.3">
      <c r="B62" s="22"/>
      <c r="C62" s="14"/>
      <c r="D62" s="53"/>
      <c r="E62" s="60"/>
      <c r="F62" s="51"/>
      <c r="G62" s="60"/>
      <c r="H62" s="51"/>
      <c r="I62" s="60"/>
      <c r="J62" s="51"/>
      <c r="K62" s="60"/>
      <c r="L62" s="52"/>
      <c r="M62" s="60"/>
      <c r="N62" s="57"/>
    </row>
    <row r="63" spans="2:14" s="40" customFormat="1" ht="12.6" x14ac:dyDescent="0.3">
      <c r="B63" s="146" t="s">
        <v>90</v>
      </c>
      <c r="C63" s="147"/>
      <c r="D63" s="114"/>
      <c r="E63" s="62">
        <f>E59+E61</f>
        <v>0</v>
      </c>
      <c r="F63" s="63"/>
      <c r="G63" s="62">
        <f>G59+G61</f>
        <v>0</v>
      </c>
      <c r="H63" s="63"/>
      <c r="I63" s="62">
        <f>I59+I61</f>
        <v>0</v>
      </c>
      <c r="J63" s="63"/>
      <c r="K63" s="62">
        <f>K59+K61</f>
        <v>0</v>
      </c>
      <c r="L63" s="64"/>
      <c r="M63" s="62">
        <f>M59+M61</f>
        <v>0</v>
      </c>
      <c r="N63" s="65"/>
    </row>
    <row r="64" spans="2:14" ht="12.6" customHeight="1" x14ac:dyDescent="0.3">
      <c r="B64" s="22"/>
      <c r="C64" s="14"/>
      <c r="D64" s="14"/>
      <c r="E64" s="14"/>
      <c r="F64" s="14"/>
      <c r="G64" s="14"/>
      <c r="H64" s="14"/>
      <c r="I64" s="14"/>
      <c r="J64" s="14"/>
      <c r="K64" s="14"/>
      <c r="L64" s="14"/>
      <c r="M64" s="14"/>
      <c r="N64" s="66"/>
    </row>
    <row r="65" spans="2:14" s="40" customFormat="1" ht="12.6" x14ac:dyDescent="0.3">
      <c r="B65" s="146" t="s">
        <v>92</v>
      </c>
      <c r="C65" s="147"/>
      <c r="D65" s="48"/>
      <c r="E65" s="62">
        <f>E48+E57+E63</f>
        <v>0</v>
      </c>
      <c r="F65" s="63"/>
      <c r="G65" s="62">
        <f>G48+G57+G63</f>
        <v>0</v>
      </c>
      <c r="H65" s="63"/>
      <c r="I65" s="62">
        <f>I48+I57+I63</f>
        <v>0</v>
      </c>
      <c r="J65" s="63"/>
      <c r="K65" s="62">
        <f>K48+K57+K63</f>
        <v>0</v>
      </c>
      <c r="L65" s="64"/>
      <c r="M65" s="62">
        <f>M48+M57+M63</f>
        <v>0</v>
      </c>
      <c r="N65" s="65"/>
    </row>
    <row r="66" spans="2:14" ht="12.6" customHeight="1" x14ac:dyDescent="0.3">
      <c r="B66" s="22"/>
      <c r="C66" s="14"/>
      <c r="D66" s="14"/>
      <c r="E66" s="14"/>
      <c r="F66" s="14"/>
      <c r="G66" s="14"/>
      <c r="H66" s="14"/>
      <c r="I66" s="14"/>
      <c r="J66" s="14"/>
      <c r="K66" s="14"/>
      <c r="L66" s="14"/>
      <c r="M66" s="14"/>
      <c r="N66" s="66"/>
    </row>
    <row r="67" spans="2:14" s="40" customFormat="1" x14ac:dyDescent="0.3">
      <c r="B67" s="144" t="s">
        <v>23</v>
      </c>
      <c r="C67" s="145"/>
      <c r="D67" s="67"/>
      <c r="E67" s="82" t="e">
        <f>E65/E24</f>
        <v>#DIV/0!</v>
      </c>
      <c r="F67" s="63"/>
      <c r="G67" s="82" t="e">
        <f>G65/G24</f>
        <v>#DIV/0!</v>
      </c>
      <c r="H67" s="68"/>
      <c r="I67" s="82" t="e">
        <f>I65/I24</f>
        <v>#DIV/0!</v>
      </c>
      <c r="J67" s="68"/>
      <c r="K67" s="82" t="e">
        <f>K65/K24</f>
        <v>#DIV/0!</v>
      </c>
      <c r="L67" s="68"/>
      <c r="M67" s="82" t="e">
        <f>M65/M24</f>
        <v>#DIV/0!</v>
      </c>
      <c r="N67" s="35"/>
    </row>
    <row r="68" spans="2:14" ht="12.6" customHeight="1" thickBot="1" x14ac:dyDescent="0.35">
      <c r="B68" s="18"/>
      <c r="C68" s="20"/>
      <c r="D68" s="20"/>
      <c r="E68" s="20"/>
      <c r="F68" s="20"/>
      <c r="G68" s="20"/>
      <c r="H68" s="20"/>
      <c r="I68" s="20"/>
      <c r="J68" s="20"/>
      <c r="K68" s="20"/>
      <c r="L68" s="20"/>
      <c r="M68" s="69"/>
      <c r="N68" s="70"/>
    </row>
    <row r="69" spans="2:14" ht="6.75" customHeight="1" thickBot="1" x14ac:dyDescent="0.35">
      <c r="B69" s="180"/>
      <c r="C69" s="181"/>
      <c r="D69" s="181"/>
      <c r="E69" s="181"/>
      <c r="F69" s="181"/>
      <c r="G69" s="181"/>
      <c r="H69" s="181"/>
      <c r="I69" s="181"/>
      <c r="J69" s="181"/>
      <c r="K69" s="181"/>
      <c r="L69" s="181"/>
      <c r="M69" s="181"/>
      <c r="N69" s="182"/>
    </row>
    <row r="70" spans="2:14" ht="6.75" customHeight="1" x14ac:dyDescent="0.3">
      <c r="B70" s="71"/>
      <c r="C70" s="14"/>
      <c r="D70" s="14"/>
      <c r="E70" s="14"/>
      <c r="F70" s="14"/>
      <c r="G70" s="14"/>
      <c r="H70" s="14"/>
      <c r="I70" s="14"/>
      <c r="J70" s="14"/>
      <c r="K70" s="14"/>
      <c r="L70" s="14"/>
      <c r="M70" s="14"/>
      <c r="N70" s="17"/>
    </row>
    <row r="71" spans="2:14" s="40" customFormat="1" ht="15" customHeight="1" x14ac:dyDescent="0.3">
      <c r="B71" s="72" t="s">
        <v>14</v>
      </c>
      <c r="C71" s="201" t="s">
        <v>1</v>
      </c>
      <c r="D71" s="201"/>
      <c r="E71" s="201"/>
      <c r="F71" s="201"/>
      <c r="G71" s="201"/>
      <c r="H71" s="201"/>
      <c r="I71" s="195" t="s">
        <v>2</v>
      </c>
      <c r="J71" s="195"/>
      <c r="K71" s="195" t="s">
        <v>3</v>
      </c>
      <c r="L71" s="195"/>
      <c r="M71" s="195" t="s">
        <v>4</v>
      </c>
      <c r="N71" s="198"/>
    </row>
    <row r="72" spans="2:14" x14ac:dyDescent="0.3">
      <c r="B72" s="76"/>
      <c r="C72" s="200"/>
      <c r="D72" s="200"/>
      <c r="E72" s="200"/>
      <c r="F72" s="200"/>
      <c r="G72" s="200"/>
      <c r="H72" s="200"/>
      <c r="I72" s="177"/>
      <c r="J72" s="177"/>
      <c r="K72" s="177"/>
      <c r="L72" s="177"/>
      <c r="M72" s="174"/>
      <c r="N72" s="175"/>
    </row>
    <row r="73" spans="2:14" x14ac:dyDescent="0.3">
      <c r="B73" s="77"/>
      <c r="C73" s="199"/>
      <c r="D73" s="199"/>
      <c r="E73" s="199"/>
      <c r="F73" s="199"/>
      <c r="G73" s="199"/>
      <c r="H73" s="199"/>
      <c r="I73" s="176"/>
      <c r="J73" s="176"/>
      <c r="K73" s="176"/>
      <c r="L73" s="176"/>
      <c r="M73" s="172"/>
      <c r="N73" s="173"/>
    </row>
    <row r="74" spans="2:14" ht="6.75" customHeight="1" thickBot="1" x14ac:dyDescent="0.35">
      <c r="B74" s="18"/>
      <c r="C74" s="73"/>
      <c r="D74" s="73"/>
      <c r="E74" s="73"/>
      <c r="F74" s="73"/>
      <c r="G74" s="73"/>
      <c r="H74" s="73"/>
      <c r="I74" s="73"/>
      <c r="J74" s="73"/>
      <c r="K74" s="73"/>
      <c r="L74" s="73"/>
      <c r="M74" s="73"/>
      <c r="N74" s="74"/>
    </row>
    <row r="75" spans="2:14" ht="6.75" customHeight="1" x14ac:dyDescent="0.3">
      <c r="B75" s="10"/>
      <c r="C75" s="190" t="s">
        <v>87</v>
      </c>
      <c r="D75" s="190"/>
      <c r="E75" s="190"/>
      <c r="F75" s="190"/>
      <c r="G75" s="190"/>
      <c r="H75" s="190"/>
      <c r="I75" s="190"/>
      <c r="J75" s="190"/>
      <c r="K75" s="190"/>
      <c r="L75" s="190"/>
      <c r="M75" s="190"/>
      <c r="N75" s="191"/>
    </row>
    <row r="76" spans="2:14" ht="37.200000000000003" customHeight="1" x14ac:dyDescent="0.3">
      <c r="B76" s="46" t="s">
        <v>15</v>
      </c>
      <c r="C76" s="166"/>
      <c r="D76" s="166"/>
      <c r="E76" s="166"/>
      <c r="F76" s="166"/>
      <c r="G76" s="166"/>
      <c r="H76" s="166"/>
      <c r="I76" s="166"/>
      <c r="J76" s="166"/>
      <c r="K76" s="166"/>
      <c r="L76" s="166"/>
      <c r="M76" s="166"/>
      <c r="N76" s="192"/>
    </row>
    <row r="77" spans="2:14" ht="14.25" customHeight="1" thickBot="1" x14ac:dyDescent="0.35">
      <c r="B77" s="75"/>
      <c r="C77" s="193"/>
      <c r="D77" s="193"/>
      <c r="E77" s="193"/>
      <c r="F77" s="193"/>
      <c r="G77" s="193"/>
      <c r="H77" s="193"/>
      <c r="I77" s="193"/>
      <c r="J77" s="193"/>
      <c r="K77" s="193"/>
      <c r="L77" s="193"/>
      <c r="M77" s="193"/>
      <c r="N77" s="194"/>
    </row>
    <row r="79" spans="2:14" ht="12" customHeight="1" x14ac:dyDescent="0.3"/>
  </sheetData>
  <sheetProtection algorithmName="SHA-512" hashValue="3dS98hTqYasX9ozcEJKuoLTPMkwGUaOaNUdprMnzZrZXv02OL6BtUNCic1TGQemJksXr7RCdBId3abWy3vOacw==" saltValue="FHGcuzji3VxoVpbcTtI9Vw==" spinCount="100000" sheet="1" selectLockedCells="1"/>
  <mergeCells count="67">
    <mergeCell ref="C75:N77"/>
    <mergeCell ref="B45:C45"/>
    <mergeCell ref="I71:J71"/>
    <mergeCell ref="K71:L71"/>
    <mergeCell ref="B61:C61"/>
    <mergeCell ref="B55:C55"/>
    <mergeCell ref="I73:J73"/>
    <mergeCell ref="I72:J72"/>
    <mergeCell ref="M71:N71"/>
    <mergeCell ref="C73:H73"/>
    <mergeCell ref="C72:H72"/>
    <mergeCell ref="C71:H71"/>
    <mergeCell ref="B48:C48"/>
    <mergeCell ref="B63:C63"/>
    <mergeCell ref="B57:C57"/>
    <mergeCell ref="B36:C36"/>
    <mergeCell ref="B24:C24"/>
    <mergeCell ref="B41:C41"/>
    <mergeCell ref="B22:C22"/>
    <mergeCell ref="I14:K14"/>
    <mergeCell ref="B25:C25"/>
    <mergeCell ref="B23:C23"/>
    <mergeCell ref="F29:G29"/>
    <mergeCell ref="B32:C32"/>
    <mergeCell ref="B33:C33"/>
    <mergeCell ref="B34:C34"/>
    <mergeCell ref="B38:C38"/>
    <mergeCell ref="B39:C39"/>
    <mergeCell ref="L14:M14"/>
    <mergeCell ref="M73:N73"/>
    <mergeCell ref="M72:N72"/>
    <mergeCell ref="K73:L73"/>
    <mergeCell ref="K72:L72"/>
    <mergeCell ref="M29:N29"/>
    <mergeCell ref="B69:N69"/>
    <mergeCell ref="B15:M15"/>
    <mergeCell ref="N8:N15"/>
    <mergeCell ref="B54:C54"/>
    <mergeCell ref="I29:J29"/>
    <mergeCell ref="B21:C21"/>
    <mergeCell ref="B42:C42"/>
    <mergeCell ref="B53:C53"/>
    <mergeCell ref="B35:C35"/>
    <mergeCell ref="B37:C37"/>
    <mergeCell ref="B10:D10"/>
    <mergeCell ref="B2:M6"/>
    <mergeCell ref="B17:C17"/>
    <mergeCell ref="B20:C20"/>
    <mergeCell ref="E8:M8"/>
    <mergeCell ref="B14:D14"/>
    <mergeCell ref="B12:D12"/>
    <mergeCell ref="E10:H10"/>
    <mergeCell ref="I10:K10"/>
    <mergeCell ref="L10:M10"/>
    <mergeCell ref="B7:N7"/>
    <mergeCell ref="E12:H12"/>
    <mergeCell ref="I12:K12"/>
    <mergeCell ref="B8:D8"/>
    <mergeCell ref="L12:M12"/>
    <mergeCell ref="E14:H14"/>
    <mergeCell ref="B43:C43"/>
    <mergeCell ref="B40:C40"/>
    <mergeCell ref="B67:C67"/>
    <mergeCell ref="B65:C65"/>
    <mergeCell ref="B59:C59"/>
    <mergeCell ref="B44:C44"/>
    <mergeCell ref="B46:C46"/>
  </mergeCells>
  <printOptions horizontalCentered="1" verticalCentered="1"/>
  <pageMargins left="0" right="0" top="0" bottom="0" header="0" footer="0"/>
  <pageSetup paperSize="9" scale="53"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C3ECD-DF8C-4775-9A08-6B707EC30300}">
  <sheetPr>
    <pageSetUpPr fitToPage="1"/>
  </sheetPr>
  <dimension ref="B2:R81"/>
  <sheetViews>
    <sheetView showZeros="0" view="pageBreakPreview" topLeftCell="A16" zoomScaleNormal="100" zoomScaleSheetLayoutView="100" workbookViewId="0">
      <selection activeCell="G58" sqref="G58:H58"/>
    </sheetView>
  </sheetViews>
  <sheetFormatPr defaultColWidth="9.109375" defaultRowHeight="13.2" x14ac:dyDescent="0.3"/>
  <cols>
    <col min="1" max="1" width="2.33203125" style="5" customWidth="1"/>
    <col min="2" max="2" width="9.33203125" style="5" customWidth="1"/>
    <col min="3" max="3" width="7" style="5" customWidth="1"/>
    <col min="4" max="4" width="26.44140625" style="5" customWidth="1"/>
    <col min="5" max="6" width="9.109375" style="5"/>
    <col min="7" max="7" width="9.109375" style="5" customWidth="1"/>
    <col min="8" max="8" width="5.44140625" style="5" customWidth="1"/>
    <col min="9" max="9" width="9.109375" style="5"/>
    <col min="10" max="10" width="13.6640625" style="5" customWidth="1"/>
    <col min="11" max="12" width="9.109375" style="5"/>
    <col min="13" max="13" width="2.33203125" style="5" customWidth="1"/>
    <col min="14" max="16384" width="9.109375" style="5"/>
  </cols>
  <sheetData>
    <row r="2" spans="2:15" ht="15.75" customHeight="1" x14ac:dyDescent="0.3">
      <c r="B2" s="151" t="s">
        <v>65</v>
      </c>
      <c r="C2" s="151"/>
      <c r="D2" s="151"/>
      <c r="E2" s="151"/>
      <c r="F2" s="151"/>
      <c r="G2" s="151"/>
      <c r="H2" s="151"/>
      <c r="I2" s="151"/>
      <c r="J2" s="151"/>
      <c r="K2" s="151"/>
      <c r="L2" s="151"/>
    </row>
    <row r="3" spans="2:15" ht="15" customHeight="1" x14ac:dyDescent="0.3">
      <c r="B3" s="151"/>
      <c r="C3" s="151"/>
      <c r="D3" s="151"/>
      <c r="E3" s="151"/>
      <c r="F3" s="151"/>
      <c r="G3" s="151"/>
      <c r="H3" s="151"/>
      <c r="I3" s="151"/>
      <c r="J3" s="151"/>
      <c r="K3" s="151"/>
      <c r="L3" s="151"/>
    </row>
    <row r="4" spans="2:15" ht="15" customHeight="1" x14ac:dyDescent="0.3">
      <c r="B4" s="151"/>
      <c r="C4" s="151"/>
      <c r="D4" s="151"/>
      <c r="E4" s="151"/>
      <c r="F4" s="151"/>
      <c r="G4" s="151"/>
      <c r="H4" s="151"/>
      <c r="I4" s="151"/>
      <c r="J4" s="151"/>
      <c r="K4" s="151"/>
      <c r="L4" s="151"/>
    </row>
    <row r="5" spans="2:15" ht="15" customHeight="1" x14ac:dyDescent="0.3">
      <c r="B5" s="151"/>
      <c r="C5" s="151"/>
      <c r="D5" s="151"/>
      <c r="E5" s="151"/>
      <c r="F5" s="151"/>
      <c r="G5" s="151"/>
      <c r="H5" s="151"/>
      <c r="I5" s="151"/>
      <c r="J5" s="151"/>
      <c r="K5" s="151"/>
      <c r="L5" s="151"/>
    </row>
    <row r="6" spans="2:15" ht="6" customHeight="1" x14ac:dyDescent="0.3">
      <c r="B6" s="151"/>
      <c r="C6" s="151"/>
      <c r="D6" s="151"/>
      <c r="E6" s="151"/>
      <c r="F6" s="151"/>
      <c r="G6" s="151"/>
      <c r="H6" s="151"/>
      <c r="I6" s="151"/>
      <c r="J6" s="151"/>
      <c r="K6" s="151"/>
      <c r="L6" s="151"/>
    </row>
    <row r="7" spans="2:15" ht="48.75" customHeight="1" thickBot="1" x14ac:dyDescent="0.35">
      <c r="B7" s="202" t="s">
        <v>88</v>
      </c>
      <c r="C7" s="202"/>
      <c r="D7" s="202"/>
      <c r="E7" s="202"/>
      <c r="F7" s="202"/>
      <c r="G7" s="202"/>
      <c r="H7" s="202"/>
      <c r="I7" s="202"/>
      <c r="J7" s="202"/>
      <c r="K7" s="202"/>
      <c r="L7" s="202"/>
    </row>
    <row r="8" spans="2:15" ht="15" customHeight="1" x14ac:dyDescent="0.3">
      <c r="B8" s="167" t="s">
        <v>62</v>
      </c>
      <c r="C8" s="168"/>
      <c r="D8" s="168"/>
      <c r="E8" s="113"/>
      <c r="F8" s="265"/>
      <c r="G8" s="265"/>
      <c r="H8" s="265"/>
      <c r="I8" s="265"/>
      <c r="J8" s="265"/>
      <c r="K8" s="265"/>
      <c r="L8" s="266"/>
    </row>
    <row r="9" spans="2:15" ht="15" customHeight="1" thickBot="1" x14ac:dyDescent="0.35">
      <c r="B9" s="270" t="s">
        <v>86</v>
      </c>
      <c r="C9" s="271"/>
      <c r="D9" s="272"/>
      <c r="E9" s="267"/>
      <c r="F9" s="268"/>
      <c r="G9" s="268"/>
      <c r="H9" s="268"/>
      <c r="I9" s="268"/>
      <c r="J9" s="268"/>
      <c r="K9" s="268"/>
      <c r="L9" s="269"/>
    </row>
    <row r="10" spans="2:15" x14ac:dyDescent="0.3">
      <c r="B10" s="78" t="s">
        <v>8</v>
      </c>
      <c r="C10" s="12"/>
      <c r="D10" s="12"/>
      <c r="E10" s="12"/>
      <c r="F10" s="12"/>
      <c r="G10" s="12"/>
      <c r="H10" s="12"/>
      <c r="I10" s="12"/>
      <c r="J10" s="12"/>
      <c r="K10" s="12"/>
      <c r="L10" s="13"/>
      <c r="O10" s="5">
        <v>1</v>
      </c>
    </row>
    <row r="11" spans="2:15" ht="6.75" customHeight="1" x14ac:dyDescent="0.3">
      <c r="B11" s="49"/>
      <c r="L11" s="17"/>
      <c r="O11" s="5">
        <v>2</v>
      </c>
    </row>
    <row r="12" spans="2:15" ht="13.2" customHeight="1" x14ac:dyDescent="0.3">
      <c r="B12" s="140" t="s">
        <v>28</v>
      </c>
      <c r="C12" s="251"/>
      <c r="D12" s="251"/>
      <c r="E12" s="252"/>
      <c r="F12" s="258"/>
      <c r="G12" s="163" t="s">
        <v>9</v>
      </c>
      <c r="H12" s="163"/>
      <c r="I12" s="163"/>
      <c r="J12" s="164"/>
      <c r="K12" s="263"/>
      <c r="L12" s="264"/>
      <c r="O12" s="5">
        <v>3</v>
      </c>
    </row>
    <row r="13" spans="2:15" ht="6.75" customHeight="1" x14ac:dyDescent="0.3">
      <c r="B13" s="255"/>
      <c r="C13" s="256"/>
      <c r="D13" s="256"/>
      <c r="E13" s="256"/>
      <c r="F13" s="256"/>
      <c r="G13" s="256"/>
      <c r="H13" s="256"/>
      <c r="I13" s="256"/>
      <c r="J13" s="256"/>
      <c r="K13" s="256"/>
      <c r="L13" s="257"/>
      <c r="O13" s="5">
        <v>4</v>
      </c>
    </row>
    <row r="14" spans="2:15" ht="27" customHeight="1" x14ac:dyDescent="0.3">
      <c r="B14" s="140" t="s">
        <v>10</v>
      </c>
      <c r="C14" s="251"/>
      <c r="D14" s="251"/>
      <c r="E14" s="252"/>
      <c r="F14" s="258"/>
      <c r="G14" s="162" t="s">
        <v>63</v>
      </c>
      <c r="H14" s="163"/>
      <c r="I14" s="143"/>
      <c r="J14" s="253"/>
      <c r="K14" s="253"/>
      <c r="L14" s="254"/>
      <c r="O14" s="5">
        <v>5</v>
      </c>
    </row>
    <row r="15" spans="2:15" ht="6.75" customHeight="1" x14ac:dyDescent="0.3">
      <c r="B15" s="255"/>
      <c r="C15" s="256"/>
      <c r="D15" s="256"/>
      <c r="E15" s="256"/>
      <c r="F15" s="256"/>
      <c r="G15" s="256"/>
      <c r="H15" s="256"/>
      <c r="I15" s="256"/>
      <c r="J15" s="256"/>
      <c r="K15" s="256"/>
      <c r="L15" s="257"/>
    </row>
    <row r="16" spans="2:15" x14ac:dyDescent="0.3">
      <c r="B16" s="140" t="s">
        <v>29</v>
      </c>
      <c r="C16" s="251"/>
      <c r="D16" s="251"/>
      <c r="E16" s="252"/>
      <c r="F16" s="258"/>
      <c r="G16" s="251" t="s">
        <v>30</v>
      </c>
      <c r="H16" s="251"/>
      <c r="I16" s="251"/>
      <c r="J16" s="252"/>
      <c r="K16" s="253"/>
      <c r="L16" s="254"/>
    </row>
    <row r="17" spans="2:15" ht="6.75" customHeight="1" x14ac:dyDescent="0.3">
      <c r="B17" s="255"/>
      <c r="C17" s="256"/>
      <c r="D17" s="256"/>
      <c r="E17" s="256"/>
      <c r="F17" s="256"/>
      <c r="G17" s="256"/>
      <c r="H17" s="256"/>
      <c r="I17" s="256"/>
      <c r="J17" s="256"/>
      <c r="K17" s="256"/>
      <c r="L17" s="257"/>
    </row>
    <row r="18" spans="2:15" x14ac:dyDescent="0.3">
      <c r="B18" s="140" t="s">
        <v>31</v>
      </c>
      <c r="C18" s="251"/>
      <c r="D18" s="251"/>
      <c r="E18" s="262"/>
      <c r="F18" s="258"/>
      <c r="G18" s="251" t="s">
        <v>32</v>
      </c>
      <c r="H18" s="251"/>
      <c r="I18" s="251"/>
      <c r="J18" s="252"/>
      <c r="K18" s="258"/>
      <c r="L18" s="79" t="s">
        <v>33</v>
      </c>
      <c r="O18" s="40"/>
    </row>
    <row r="19" spans="2:15" ht="6.75" customHeight="1" x14ac:dyDescent="0.3">
      <c r="B19" s="255"/>
      <c r="C19" s="256"/>
      <c r="D19" s="256"/>
      <c r="E19" s="256"/>
      <c r="F19" s="256"/>
      <c r="G19" s="256"/>
      <c r="H19" s="256"/>
      <c r="I19" s="256"/>
      <c r="J19" s="256"/>
      <c r="K19" s="256"/>
      <c r="L19" s="257"/>
    </row>
    <row r="20" spans="2:15" ht="14.4" customHeight="1" x14ac:dyDescent="0.3">
      <c r="B20" s="140" t="s">
        <v>26</v>
      </c>
      <c r="C20" s="251"/>
      <c r="D20" s="251"/>
      <c r="E20" s="252"/>
      <c r="F20" s="253"/>
      <c r="G20" s="253"/>
      <c r="H20" s="253"/>
      <c r="I20" s="253"/>
      <c r="J20" s="253"/>
      <c r="K20" s="253"/>
      <c r="L20" s="254"/>
      <c r="O20" s="40"/>
    </row>
    <row r="21" spans="2:15" ht="6.75" customHeight="1" thickBot="1" x14ac:dyDescent="0.35">
      <c r="B21" s="259"/>
      <c r="C21" s="260"/>
      <c r="D21" s="260"/>
      <c r="E21" s="260"/>
      <c r="F21" s="260"/>
      <c r="G21" s="260"/>
      <c r="H21" s="260"/>
      <c r="I21" s="260"/>
      <c r="J21" s="260"/>
      <c r="K21" s="260"/>
      <c r="L21" s="261"/>
    </row>
    <row r="22" spans="2:15" s="40" customFormat="1" x14ac:dyDescent="0.3">
      <c r="B22" s="248">
        <v>1</v>
      </c>
      <c r="C22" s="249" t="s">
        <v>85</v>
      </c>
      <c r="D22" s="249"/>
      <c r="E22" s="249"/>
      <c r="F22" s="249"/>
      <c r="G22" s="249"/>
      <c r="H22" s="249"/>
      <c r="I22" s="249"/>
      <c r="J22" s="249"/>
      <c r="K22" s="249"/>
      <c r="L22" s="250"/>
      <c r="O22" s="5"/>
    </row>
    <row r="23" spans="2:15" x14ac:dyDescent="0.3">
      <c r="B23" s="248"/>
      <c r="C23" s="80" t="s">
        <v>34</v>
      </c>
      <c r="D23" s="243" t="s">
        <v>35</v>
      </c>
      <c r="E23" s="243"/>
      <c r="F23" s="243"/>
      <c r="G23" s="243"/>
      <c r="H23" s="243"/>
      <c r="I23" s="243"/>
      <c r="J23" s="243"/>
      <c r="K23" s="229" t="s">
        <v>36</v>
      </c>
      <c r="L23" s="230"/>
    </row>
    <row r="24" spans="2:15" x14ac:dyDescent="0.3">
      <c r="B24" s="248"/>
      <c r="C24" s="243" t="s">
        <v>37</v>
      </c>
      <c r="D24" s="243"/>
      <c r="E24" s="243"/>
      <c r="F24" s="243"/>
      <c r="G24" s="243"/>
      <c r="H24" s="243"/>
      <c r="I24" s="243"/>
      <c r="J24" s="243"/>
      <c r="K24" s="243"/>
      <c r="L24" s="244"/>
    </row>
    <row r="25" spans="2:15" x14ac:dyDescent="0.3">
      <c r="B25" s="248"/>
      <c r="C25" s="134">
        <v>1.1000000000000001</v>
      </c>
      <c r="D25" s="197" t="s">
        <v>66</v>
      </c>
      <c r="E25" s="197"/>
      <c r="F25" s="197"/>
      <c r="G25" s="197"/>
      <c r="H25" s="197"/>
      <c r="I25" s="197"/>
      <c r="J25" s="197"/>
      <c r="K25" s="246"/>
      <c r="L25" s="247"/>
    </row>
    <row r="26" spans="2:15" x14ac:dyDescent="0.3">
      <c r="B26" s="248"/>
      <c r="C26" s="134">
        <v>1.2</v>
      </c>
      <c r="D26" s="197" t="s">
        <v>67</v>
      </c>
      <c r="E26" s="197"/>
      <c r="F26" s="197"/>
      <c r="G26" s="197"/>
      <c r="H26" s="197"/>
      <c r="I26" s="197"/>
      <c r="J26" s="197"/>
      <c r="K26" s="246"/>
      <c r="L26" s="247"/>
    </row>
    <row r="27" spans="2:15" x14ac:dyDescent="0.3">
      <c r="B27" s="248"/>
      <c r="C27" s="134">
        <v>1.3</v>
      </c>
      <c r="D27" s="197" t="s">
        <v>68</v>
      </c>
      <c r="E27" s="197"/>
      <c r="F27" s="197"/>
      <c r="G27" s="197"/>
      <c r="H27" s="197"/>
      <c r="I27" s="197"/>
      <c r="J27" s="197"/>
      <c r="K27" s="246"/>
      <c r="L27" s="247"/>
    </row>
    <row r="28" spans="2:15" x14ac:dyDescent="0.3">
      <c r="B28" s="248"/>
      <c r="C28" s="134">
        <v>1.4</v>
      </c>
      <c r="D28" s="197" t="s">
        <v>69</v>
      </c>
      <c r="E28" s="197"/>
      <c r="F28" s="197"/>
      <c r="G28" s="197"/>
      <c r="H28" s="197"/>
      <c r="I28" s="197"/>
      <c r="J28" s="197"/>
      <c r="K28" s="246"/>
      <c r="L28" s="247"/>
    </row>
    <row r="29" spans="2:15" x14ac:dyDescent="0.3">
      <c r="B29" s="248"/>
      <c r="C29" s="134">
        <v>1.5</v>
      </c>
      <c r="D29" s="197" t="s">
        <v>70</v>
      </c>
      <c r="E29" s="197"/>
      <c r="F29" s="197"/>
      <c r="G29" s="197"/>
      <c r="H29" s="197"/>
      <c r="I29" s="197"/>
      <c r="J29" s="197"/>
      <c r="K29" s="246"/>
      <c r="L29" s="247"/>
    </row>
    <row r="30" spans="2:15" x14ac:dyDescent="0.3">
      <c r="B30" s="248"/>
      <c r="C30" s="134">
        <v>1.6</v>
      </c>
      <c r="D30" s="197" t="s">
        <v>71</v>
      </c>
      <c r="E30" s="197"/>
      <c r="F30" s="197"/>
      <c r="G30" s="197"/>
      <c r="H30" s="197"/>
      <c r="I30" s="197"/>
      <c r="J30" s="197"/>
      <c r="K30" s="246"/>
      <c r="L30" s="247"/>
    </row>
    <row r="31" spans="2:15" x14ac:dyDescent="0.3">
      <c r="B31" s="248"/>
      <c r="C31" s="134">
        <v>1.7</v>
      </c>
      <c r="D31" s="197" t="s">
        <v>72</v>
      </c>
      <c r="E31" s="197"/>
      <c r="F31" s="197"/>
      <c r="G31" s="197"/>
      <c r="H31" s="197"/>
      <c r="I31" s="197"/>
      <c r="J31" s="197"/>
      <c r="K31" s="246"/>
      <c r="L31" s="247"/>
    </row>
    <row r="32" spans="2:15" x14ac:dyDescent="0.3">
      <c r="B32" s="248"/>
      <c r="C32" s="134">
        <v>1.8</v>
      </c>
      <c r="D32" s="197" t="s">
        <v>80</v>
      </c>
      <c r="E32" s="197"/>
      <c r="F32" s="197"/>
      <c r="G32" s="197"/>
      <c r="H32" s="197"/>
      <c r="I32" s="197"/>
      <c r="J32" s="197"/>
      <c r="K32" s="246"/>
      <c r="L32" s="247"/>
    </row>
    <row r="33" spans="2:18" ht="15" customHeight="1" x14ac:dyDescent="0.3">
      <c r="B33" s="248"/>
      <c r="C33" s="134">
        <v>1.9</v>
      </c>
      <c r="D33" s="197" t="s">
        <v>74</v>
      </c>
      <c r="E33" s="197"/>
      <c r="F33" s="197"/>
      <c r="G33" s="197"/>
      <c r="H33" s="197"/>
      <c r="I33" s="197"/>
      <c r="J33" s="197"/>
      <c r="K33" s="246"/>
      <c r="L33" s="247"/>
    </row>
    <row r="34" spans="2:18" x14ac:dyDescent="0.3">
      <c r="B34" s="248"/>
      <c r="C34" s="81">
        <v>1.1000000000000001</v>
      </c>
      <c r="D34" s="197" t="s">
        <v>81</v>
      </c>
      <c r="E34" s="197"/>
      <c r="F34" s="197"/>
      <c r="G34" s="197"/>
      <c r="H34" s="197"/>
      <c r="I34" s="197"/>
      <c r="J34" s="197"/>
      <c r="K34" s="246"/>
      <c r="L34" s="247"/>
    </row>
    <row r="35" spans="2:18" x14ac:dyDescent="0.3">
      <c r="B35" s="248"/>
      <c r="C35" s="134">
        <v>1.1100000000000001</v>
      </c>
      <c r="D35" s="197" t="s">
        <v>76</v>
      </c>
      <c r="E35" s="197"/>
      <c r="F35" s="197"/>
      <c r="G35" s="197"/>
      <c r="H35" s="197"/>
      <c r="I35" s="197"/>
      <c r="J35" s="197"/>
      <c r="K35" s="246"/>
      <c r="L35" s="247"/>
    </row>
    <row r="36" spans="2:18" ht="15" customHeight="1" x14ac:dyDescent="0.3">
      <c r="B36" s="248"/>
      <c r="C36" s="134">
        <v>1.1200000000000001</v>
      </c>
      <c r="D36" s="197" t="s">
        <v>77</v>
      </c>
      <c r="E36" s="197"/>
      <c r="F36" s="197"/>
      <c r="G36" s="197"/>
      <c r="H36" s="197"/>
      <c r="I36" s="197"/>
      <c r="J36" s="197"/>
      <c r="K36" s="246"/>
      <c r="L36" s="247"/>
      <c r="O36" s="40"/>
    </row>
    <row r="37" spans="2:18" ht="15" customHeight="1" x14ac:dyDescent="0.3">
      <c r="B37" s="248"/>
      <c r="C37" s="134">
        <v>1.1299999999999999</v>
      </c>
      <c r="D37" s="162" t="s">
        <v>78</v>
      </c>
      <c r="E37" s="163"/>
      <c r="F37" s="163"/>
      <c r="G37" s="163"/>
      <c r="H37" s="163"/>
      <c r="I37" s="163"/>
      <c r="J37" s="143"/>
      <c r="K37" s="246"/>
      <c r="L37" s="247"/>
      <c r="O37" s="40"/>
    </row>
    <row r="38" spans="2:18" ht="15" customHeight="1" x14ac:dyDescent="0.3">
      <c r="B38" s="248"/>
      <c r="C38" s="134">
        <v>1.1399999999999999</v>
      </c>
      <c r="D38" s="197" t="s">
        <v>27</v>
      </c>
      <c r="E38" s="197"/>
      <c r="F38" s="197"/>
      <c r="G38" s="197"/>
      <c r="H38" s="197"/>
      <c r="I38" s="197"/>
      <c r="J38" s="197"/>
      <c r="K38" s="246"/>
      <c r="L38" s="247"/>
      <c r="O38" s="40"/>
    </row>
    <row r="39" spans="2:18" ht="15" customHeight="1" x14ac:dyDescent="0.3">
      <c r="B39" s="248"/>
      <c r="C39" s="134">
        <v>1.1499999999999999</v>
      </c>
      <c r="D39" s="197" t="s">
        <v>79</v>
      </c>
      <c r="E39" s="197"/>
      <c r="F39" s="197"/>
      <c r="G39" s="197"/>
      <c r="H39" s="197"/>
      <c r="I39" s="197"/>
      <c r="J39" s="197"/>
      <c r="K39" s="246"/>
      <c r="L39" s="247"/>
    </row>
    <row r="40" spans="2:18" s="40" customFormat="1" ht="15" customHeight="1" x14ac:dyDescent="0.3">
      <c r="B40" s="248"/>
      <c r="C40" s="242" t="s">
        <v>38</v>
      </c>
      <c r="D40" s="242"/>
      <c r="E40" s="242"/>
      <c r="F40" s="242"/>
      <c r="G40" s="242"/>
      <c r="H40" s="242"/>
      <c r="I40" s="242"/>
      <c r="J40" s="242"/>
      <c r="K40" s="212">
        <f>SUM(K25:L39)</f>
        <v>0</v>
      </c>
      <c r="L40" s="213"/>
      <c r="O40" s="5"/>
    </row>
    <row r="41" spans="2:18" x14ac:dyDescent="0.3">
      <c r="B41" s="248"/>
      <c r="C41" s="243" t="s">
        <v>39</v>
      </c>
      <c r="D41" s="243"/>
      <c r="E41" s="243"/>
      <c r="F41" s="243"/>
      <c r="G41" s="243"/>
      <c r="H41" s="243"/>
      <c r="I41" s="243"/>
      <c r="J41" s="243"/>
      <c r="K41" s="243"/>
      <c r="L41" s="244"/>
    </row>
    <row r="42" spans="2:18" x14ac:dyDescent="0.3">
      <c r="B42" s="248"/>
      <c r="C42" s="227" t="s">
        <v>35</v>
      </c>
      <c r="D42" s="227"/>
      <c r="E42" s="227"/>
      <c r="F42" s="227"/>
      <c r="G42" s="228" t="s">
        <v>46</v>
      </c>
      <c r="H42" s="228"/>
      <c r="I42" s="138" t="s">
        <v>47</v>
      </c>
      <c r="J42" s="137" t="s">
        <v>48</v>
      </c>
      <c r="K42" s="229" t="s">
        <v>49</v>
      </c>
      <c r="L42" s="230"/>
    </row>
    <row r="43" spans="2:18" x14ac:dyDescent="0.3">
      <c r="B43" s="248"/>
      <c r="C43" s="134">
        <v>1.1599999999999999</v>
      </c>
      <c r="D43" s="238" t="s">
        <v>7</v>
      </c>
      <c r="E43" s="238"/>
      <c r="F43" s="238"/>
      <c r="G43" s="228"/>
      <c r="H43" s="228"/>
      <c r="I43" s="138"/>
      <c r="J43" s="137"/>
      <c r="K43" s="240">
        <f>SUM(K44:L50)</f>
        <v>0</v>
      </c>
      <c r="L43" s="241"/>
      <c r="R43" s="83"/>
    </row>
    <row r="44" spans="2:18" ht="13.8" customHeight="1" x14ac:dyDescent="0.3">
      <c r="B44" s="248"/>
      <c r="C44" s="134" t="s">
        <v>115</v>
      </c>
      <c r="D44" s="245" t="s">
        <v>94</v>
      </c>
      <c r="E44" s="245"/>
      <c r="F44" s="245"/>
      <c r="G44" s="239"/>
      <c r="H44" s="239"/>
      <c r="I44" s="135"/>
      <c r="J44" s="111"/>
      <c r="K44" s="240">
        <f>J44*G44</f>
        <v>0</v>
      </c>
      <c r="L44" s="241"/>
      <c r="R44" s="83"/>
    </row>
    <row r="45" spans="2:18" ht="13.8" customHeight="1" x14ac:dyDescent="0.3">
      <c r="B45" s="248"/>
      <c r="C45" s="134" t="s">
        <v>116</v>
      </c>
      <c r="D45" s="245" t="s">
        <v>95</v>
      </c>
      <c r="E45" s="245"/>
      <c r="F45" s="245"/>
      <c r="G45" s="239"/>
      <c r="H45" s="239"/>
      <c r="I45" s="135"/>
      <c r="J45" s="111"/>
      <c r="K45" s="240">
        <f t="shared" ref="K45:K50" si="0">J45*G45</f>
        <v>0</v>
      </c>
      <c r="L45" s="241"/>
      <c r="R45" s="83"/>
    </row>
    <row r="46" spans="2:18" ht="13.8" customHeight="1" x14ac:dyDescent="0.3">
      <c r="B46" s="248"/>
      <c r="C46" s="134" t="s">
        <v>117</v>
      </c>
      <c r="D46" s="245" t="s">
        <v>96</v>
      </c>
      <c r="E46" s="245"/>
      <c r="F46" s="245"/>
      <c r="G46" s="239"/>
      <c r="H46" s="239"/>
      <c r="I46" s="135"/>
      <c r="J46" s="111"/>
      <c r="K46" s="240">
        <f t="shared" si="0"/>
        <v>0</v>
      </c>
      <c r="L46" s="241"/>
      <c r="R46" s="83"/>
    </row>
    <row r="47" spans="2:18" ht="13.8" customHeight="1" x14ac:dyDescent="0.3">
      <c r="B47" s="248"/>
      <c r="C47" s="134" t="s">
        <v>118</v>
      </c>
      <c r="D47" s="245" t="s">
        <v>97</v>
      </c>
      <c r="E47" s="245"/>
      <c r="F47" s="245"/>
      <c r="G47" s="239"/>
      <c r="H47" s="239"/>
      <c r="I47" s="135"/>
      <c r="J47" s="111"/>
      <c r="K47" s="240">
        <f t="shared" si="0"/>
        <v>0</v>
      </c>
      <c r="L47" s="241"/>
      <c r="R47" s="83"/>
    </row>
    <row r="48" spans="2:18" ht="13.8" customHeight="1" x14ac:dyDescent="0.3">
      <c r="B48" s="248"/>
      <c r="C48" s="134" t="s">
        <v>119</v>
      </c>
      <c r="D48" s="245" t="s">
        <v>98</v>
      </c>
      <c r="E48" s="245"/>
      <c r="F48" s="245"/>
      <c r="G48" s="239"/>
      <c r="H48" s="239"/>
      <c r="I48" s="135"/>
      <c r="J48" s="111"/>
      <c r="K48" s="240">
        <f t="shared" si="0"/>
        <v>0</v>
      </c>
      <c r="L48" s="241"/>
      <c r="R48" s="83"/>
    </row>
    <row r="49" spans="2:18" ht="13.8" customHeight="1" x14ac:dyDescent="0.3">
      <c r="B49" s="248"/>
      <c r="C49" s="134" t="s">
        <v>120</v>
      </c>
      <c r="D49" s="245" t="s">
        <v>99</v>
      </c>
      <c r="E49" s="245"/>
      <c r="F49" s="245"/>
      <c r="G49" s="239"/>
      <c r="H49" s="239"/>
      <c r="I49" s="135"/>
      <c r="J49" s="111"/>
      <c r="K49" s="240">
        <f t="shared" si="0"/>
        <v>0</v>
      </c>
      <c r="L49" s="241"/>
      <c r="R49" s="83"/>
    </row>
    <row r="50" spans="2:18" ht="13.8" customHeight="1" x14ac:dyDescent="0.3">
      <c r="B50" s="248"/>
      <c r="C50" s="134" t="s">
        <v>121</v>
      </c>
      <c r="D50" s="245" t="s">
        <v>100</v>
      </c>
      <c r="E50" s="245"/>
      <c r="F50" s="245"/>
      <c r="G50" s="239"/>
      <c r="H50" s="239"/>
      <c r="I50" s="135"/>
      <c r="J50" s="111"/>
      <c r="K50" s="240">
        <f t="shared" si="0"/>
        <v>0</v>
      </c>
      <c r="L50" s="241"/>
      <c r="R50" s="83"/>
    </row>
    <row r="51" spans="2:18" x14ac:dyDescent="0.3">
      <c r="B51" s="248"/>
      <c r="C51" s="134">
        <v>1.17</v>
      </c>
      <c r="D51" s="238" t="s">
        <v>22</v>
      </c>
      <c r="E51" s="238"/>
      <c r="F51" s="238"/>
      <c r="G51" s="239"/>
      <c r="H51" s="239"/>
      <c r="I51" s="139" t="s">
        <v>40</v>
      </c>
      <c r="J51" s="314">
        <f>K40</f>
        <v>0</v>
      </c>
      <c r="K51" s="240">
        <f>J51*G51%</f>
        <v>0</v>
      </c>
      <c r="L51" s="241"/>
    </row>
    <row r="52" spans="2:18" x14ac:dyDescent="0.3">
      <c r="B52" s="248"/>
      <c r="C52" s="134">
        <v>1.18</v>
      </c>
      <c r="D52" s="238" t="s">
        <v>6</v>
      </c>
      <c r="E52" s="238"/>
      <c r="F52" s="238"/>
      <c r="G52" s="239"/>
      <c r="H52" s="239"/>
      <c r="I52" s="135" t="s">
        <v>41</v>
      </c>
      <c r="J52" s="110"/>
      <c r="K52" s="240">
        <f>J52*G52</f>
        <v>0</v>
      </c>
      <c r="L52" s="241"/>
      <c r="O52" s="5" t="s">
        <v>42</v>
      </c>
    </row>
    <row r="53" spans="2:18" x14ac:dyDescent="0.3">
      <c r="B53" s="248"/>
      <c r="C53" s="211" t="s">
        <v>43</v>
      </c>
      <c r="D53" s="211"/>
      <c r="E53" s="211"/>
      <c r="F53" s="211"/>
      <c r="G53" s="211"/>
      <c r="H53" s="211"/>
      <c r="I53" s="211"/>
      <c r="J53" s="211"/>
      <c r="K53" s="212">
        <f>K43+K51+K52</f>
        <v>0</v>
      </c>
      <c r="L53" s="213"/>
      <c r="O53" s="5" t="s">
        <v>44</v>
      </c>
    </row>
    <row r="54" spans="2:18" ht="6.75" customHeight="1" x14ac:dyDescent="0.3">
      <c r="B54" s="248"/>
      <c r="C54" s="231"/>
      <c r="D54" s="231"/>
      <c r="E54" s="231"/>
      <c r="F54" s="231"/>
      <c r="G54" s="231"/>
      <c r="H54" s="231"/>
      <c r="I54" s="231"/>
      <c r="J54" s="231"/>
      <c r="K54" s="231"/>
      <c r="L54" s="232"/>
      <c r="O54" s="5" t="s">
        <v>41</v>
      </c>
    </row>
    <row r="55" spans="2:18" ht="13.8" thickBot="1" x14ac:dyDescent="0.35">
      <c r="B55" s="248"/>
      <c r="C55" s="233" t="s">
        <v>83</v>
      </c>
      <c r="D55" s="233"/>
      <c r="E55" s="233"/>
      <c r="F55" s="233"/>
      <c r="G55" s="233"/>
      <c r="H55" s="233"/>
      <c r="I55" s="233"/>
      <c r="J55" s="233"/>
      <c r="K55" s="234">
        <f>K40+K53</f>
        <v>0</v>
      </c>
      <c r="L55" s="235"/>
    </row>
    <row r="56" spans="2:18" s="40" customFormat="1" x14ac:dyDescent="0.3">
      <c r="B56" s="84">
        <v>2</v>
      </c>
      <c r="C56" s="236" t="s">
        <v>45</v>
      </c>
      <c r="D56" s="236"/>
      <c r="E56" s="236"/>
      <c r="F56" s="236"/>
      <c r="G56" s="236"/>
      <c r="H56" s="236"/>
      <c r="I56" s="236"/>
      <c r="J56" s="236"/>
      <c r="K56" s="236"/>
      <c r="L56" s="237"/>
      <c r="O56" s="5"/>
    </row>
    <row r="57" spans="2:18" x14ac:dyDescent="0.3">
      <c r="B57" s="22"/>
      <c r="C57" s="227" t="s">
        <v>35</v>
      </c>
      <c r="D57" s="227"/>
      <c r="E57" s="227"/>
      <c r="F57" s="227"/>
      <c r="G57" s="228" t="s">
        <v>46</v>
      </c>
      <c r="H57" s="228"/>
      <c r="I57" s="138" t="s">
        <v>47</v>
      </c>
      <c r="J57" s="137" t="s">
        <v>48</v>
      </c>
      <c r="K57" s="229" t="s">
        <v>49</v>
      </c>
      <c r="L57" s="230"/>
    </row>
    <row r="58" spans="2:18" ht="14.25" customHeight="1" x14ac:dyDescent="0.3">
      <c r="B58" s="22"/>
      <c r="C58" s="221" t="s">
        <v>50</v>
      </c>
      <c r="D58" s="221"/>
      <c r="E58" s="221"/>
      <c r="F58" s="221"/>
      <c r="G58" s="239"/>
      <c r="H58" s="239"/>
      <c r="I58" s="135"/>
      <c r="J58" s="313">
        <f>K40+K43+K51</f>
        <v>0</v>
      </c>
      <c r="K58" s="240">
        <f>G58%*J58</f>
        <v>0</v>
      </c>
      <c r="L58" s="241"/>
      <c r="O58" s="5" t="s">
        <v>40</v>
      </c>
    </row>
    <row r="59" spans="2:18" x14ac:dyDescent="0.3">
      <c r="B59" s="22"/>
      <c r="C59" s="221" t="s">
        <v>124</v>
      </c>
      <c r="D59" s="221"/>
      <c r="E59" s="221"/>
      <c r="F59" s="221"/>
      <c r="G59" s="239"/>
      <c r="H59" s="239"/>
      <c r="I59" s="139" t="s">
        <v>40</v>
      </c>
      <c r="J59" s="312">
        <f>K40+K44+K52+K58</f>
        <v>0</v>
      </c>
      <c r="K59" s="240">
        <f>G59%*J59</f>
        <v>0</v>
      </c>
      <c r="L59" s="241"/>
      <c r="O59" s="5" t="s">
        <v>41</v>
      </c>
    </row>
    <row r="60" spans="2:18" x14ac:dyDescent="0.3">
      <c r="B60" s="22"/>
      <c r="C60" s="211" t="s">
        <v>51</v>
      </c>
      <c r="D60" s="211"/>
      <c r="E60" s="211"/>
      <c r="F60" s="211"/>
      <c r="G60" s="211"/>
      <c r="H60" s="211"/>
      <c r="I60" s="211"/>
      <c r="J60" s="211"/>
      <c r="K60" s="212">
        <f>K59+K58</f>
        <v>0</v>
      </c>
      <c r="L60" s="213"/>
    </row>
    <row r="61" spans="2:18" ht="6.75" customHeight="1" thickBot="1" x14ac:dyDescent="0.35">
      <c r="B61" s="18"/>
      <c r="C61" s="214"/>
      <c r="D61" s="215"/>
      <c r="E61" s="215"/>
      <c r="F61" s="215"/>
      <c r="G61" s="215"/>
      <c r="H61" s="215"/>
      <c r="I61" s="215"/>
      <c r="J61" s="215"/>
      <c r="K61" s="215"/>
      <c r="L61" s="216"/>
      <c r="O61" s="86"/>
    </row>
    <row r="62" spans="2:18" ht="6.75" customHeight="1" x14ac:dyDescent="0.3">
      <c r="B62" s="87"/>
      <c r="C62" s="88"/>
      <c r="D62" s="136"/>
      <c r="E62" s="136"/>
      <c r="F62" s="136"/>
      <c r="G62" s="136"/>
      <c r="H62" s="136"/>
      <c r="I62" s="136"/>
      <c r="J62" s="136"/>
      <c r="K62" s="89"/>
      <c r="L62" s="90"/>
      <c r="O62" s="40"/>
    </row>
    <row r="63" spans="2:18" s="86" customFormat="1" ht="12.6" x14ac:dyDescent="0.3">
      <c r="B63" s="217" t="s">
        <v>64</v>
      </c>
      <c r="C63" s="218"/>
      <c r="D63" s="218"/>
      <c r="E63" s="218"/>
      <c r="F63" s="218"/>
      <c r="G63" s="218"/>
      <c r="H63" s="218"/>
      <c r="I63" s="218"/>
      <c r="J63" s="218"/>
      <c r="K63" s="219">
        <f>K55+K60+K40</f>
        <v>0</v>
      </c>
      <c r="L63" s="220"/>
      <c r="O63" s="40"/>
    </row>
    <row r="64" spans="2:18" s="40" customFormat="1" ht="6.75" customHeight="1" thickBot="1" x14ac:dyDescent="0.35">
      <c r="B64" s="91"/>
      <c r="C64" s="92"/>
      <c r="D64" s="92"/>
      <c r="E64" s="92"/>
      <c r="F64" s="92"/>
      <c r="G64" s="92"/>
      <c r="H64" s="92"/>
      <c r="I64" s="92"/>
      <c r="J64" s="92"/>
      <c r="K64" s="93"/>
      <c r="L64" s="94"/>
    </row>
    <row r="65" spans="2:15" s="40" customFormat="1" ht="6.75" customHeight="1" thickBot="1" x14ac:dyDescent="0.35">
      <c r="B65" s="84"/>
      <c r="C65" s="11"/>
      <c r="D65" s="95"/>
      <c r="E65" s="95"/>
      <c r="F65" s="95"/>
      <c r="G65" s="95"/>
      <c r="H65" s="95"/>
      <c r="I65" s="95"/>
      <c r="J65" s="95"/>
      <c r="K65" s="95"/>
      <c r="L65" s="96"/>
      <c r="O65" s="5"/>
    </row>
    <row r="66" spans="2:15" ht="13.8" thickBot="1" x14ac:dyDescent="0.35">
      <c r="B66" s="49" t="s">
        <v>52</v>
      </c>
      <c r="C66" s="97"/>
      <c r="D66" s="40"/>
      <c r="E66" s="223">
        <f>E14/1000</f>
        <v>0</v>
      </c>
      <c r="F66" s="224"/>
      <c r="G66" s="40" t="s">
        <v>53</v>
      </c>
      <c r="H66" s="40"/>
      <c r="I66" s="40"/>
      <c r="J66" s="92" t="s">
        <v>54</v>
      </c>
      <c r="K66" s="315" t="e">
        <f>K63/E66</f>
        <v>#DIV/0!</v>
      </c>
      <c r="L66" s="316"/>
    </row>
    <row r="67" spans="2:15" ht="7.5" customHeight="1" thickBot="1" x14ac:dyDescent="0.35">
      <c r="B67" s="18"/>
      <c r="C67" s="19"/>
      <c r="D67" s="98"/>
      <c r="E67" s="99"/>
      <c r="F67" s="99"/>
      <c r="G67" s="98"/>
      <c r="H67" s="98"/>
      <c r="I67" s="98"/>
      <c r="J67" s="100"/>
      <c r="K67" s="101"/>
      <c r="L67" s="102"/>
    </row>
    <row r="68" spans="2:15" ht="6.75" customHeight="1" x14ac:dyDescent="0.3">
      <c r="B68" s="22"/>
      <c r="C68" s="97"/>
      <c r="D68" s="40"/>
      <c r="E68" s="40"/>
      <c r="F68" s="40"/>
      <c r="G68" s="40"/>
      <c r="H68" s="40"/>
      <c r="I68" s="40"/>
      <c r="J68" s="40"/>
      <c r="K68" s="103"/>
      <c r="L68" s="104"/>
    </row>
    <row r="69" spans="2:15" x14ac:dyDescent="0.3">
      <c r="B69" s="49" t="s">
        <v>55</v>
      </c>
      <c r="C69" s="97"/>
      <c r="D69" s="40"/>
      <c r="E69" s="40"/>
      <c r="F69" s="40"/>
      <c r="G69" s="40"/>
      <c r="H69" s="40"/>
      <c r="I69" s="40"/>
      <c r="J69" s="40"/>
      <c r="K69" s="103"/>
      <c r="L69" s="104"/>
    </row>
    <row r="70" spans="2:15" ht="60" customHeight="1" thickBot="1" x14ac:dyDescent="0.35">
      <c r="B70" s="309"/>
      <c r="C70" s="310"/>
      <c r="D70" s="310"/>
      <c r="E70" s="310"/>
      <c r="F70" s="310"/>
      <c r="G70" s="310"/>
      <c r="H70" s="310"/>
      <c r="I70" s="310"/>
      <c r="J70" s="310"/>
      <c r="K70" s="310"/>
      <c r="L70" s="311"/>
    </row>
    <row r="71" spans="2:15" ht="6.75" customHeight="1" thickBot="1" x14ac:dyDescent="0.35">
      <c r="B71" s="317"/>
      <c r="C71" s="318"/>
      <c r="D71" s="318"/>
      <c r="E71" s="318"/>
      <c r="F71" s="318"/>
      <c r="G71" s="318"/>
      <c r="H71" s="318"/>
      <c r="I71" s="318"/>
      <c r="J71" s="318"/>
      <c r="K71" s="319"/>
      <c r="L71" s="320"/>
      <c r="O71" s="40"/>
    </row>
    <row r="72" spans="2:15" ht="6.75" customHeight="1" x14ac:dyDescent="0.3">
      <c r="B72" s="10"/>
      <c r="C72" s="12"/>
      <c r="D72" s="12"/>
      <c r="E72" s="12"/>
      <c r="F72" s="12"/>
      <c r="G72" s="12"/>
      <c r="H72" s="12"/>
      <c r="I72" s="12"/>
      <c r="J72" s="12"/>
      <c r="K72" s="12"/>
      <c r="L72" s="13"/>
    </row>
    <row r="73" spans="2:15" s="40" customFormat="1" x14ac:dyDescent="0.3">
      <c r="B73" s="109" t="s">
        <v>56</v>
      </c>
      <c r="C73" s="208" t="s">
        <v>1</v>
      </c>
      <c r="D73" s="208"/>
      <c r="E73" s="208"/>
      <c r="F73" s="208"/>
      <c r="G73" s="209" t="s">
        <v>2</v>
      </c>
      <c r="H73" s="209"/>
      <c r="I73" s="209" t="s">
        <v>3</v>
      </c>
      <c r="J73" s="209"/>
      <c r="K73" s="209" t="s">
        <v>4</v>
      </c>
      <c r="L73" s="210"/>
      <c r="O73" s="5"/>
    </row>
    <row r="74" spans="2:15" x14ac:dyDescent="0.3">
      <c r="B74" s="76"/>
      <c r="C74" s="200"/>
      <c r="D74" s="200"/>
      <c r="E74" s="200"/>
      <c r="F74" s="200"/>
      <c r="G74" s="177"/>
      <c r="H74" s="177"/>
      <c r="I74" s="177"/>
      <c r="J74" s="177"/>
      <c r="K74" s="174"/>
      <c r="L74" s="175"/>
    </row>
    <row r="75" spans="2:15" x14ac:dyDescent="0.3">
      <c r="B75" s="76"/>
      <c r="C75" s="200"/>
      <c r="D75" s="200"/>
      <c r="E75" s="200"/>
      <c r="F75" s="200"/>
      <c r="G75" s="177"/>
      <c r="H75" s="177"/>
      <c r="I75" s="177"/>
      <c r="J75" s="177"/>
      <c r="K75" s="174"/>
      <c r="L75" s="175"/>
    </row>
    <row r="76" spans="2:15" ht="6.75" customHeight="1" thickBot="1" x14ac:dyDescent="0.35">
      <c r="B76" s="18"/>
      <c r="C76" s="20"/>
      <c r="D76" s="20"/>
      <c r="E76" s="20"/>
      <c r="F76" s="20"/>
      <c r="G76" s="20"/>
      <c r="H76" s="20"/>
      <c r="I76" s="20"/>
      <c r="J76" s="20"/>
      <c r="K76" s="20"/>
      <c r="L76" s="21"/>
    </row>
    <row r="77" spans="2:15" ht="6.75" customHeight="1" thickBot="1" x14ac:dyDescent="0.35">
      <c r="B77" s="22"/>
      <c r="D77" s="88"/>
      <c r="L77" s="17"/>
    </row>
    <row r="78" spans="2:15" ht="59.25" customHeight="1" thickBot="1" x14ac:dyDescent="0.35">
      <c r="B78" s="105" t="s">
        <v>57</v>
      </c>
      <c r="C78" s="203" t="s">
        <v>87</v>
      </c>
      <c r="D78" s="203"/>
      <c r="E78" s="203"/>
      <c r="F78" s="203"/>
      <c r="G78" s="203"/>
      <c r="H78" s="203"/>
      <c r="I78" s="203"/>
      <c r="J78" s="203"/>
      <c r="K78" s="203"/>
      <c r="L78" s="204"/>
    </row>
    <row r="79" spans="2:15" ht="6.6" customHeight="1" x14ac:dyDescent="0.3">
      <c r="C79" s="202"/>
      <c r="D79" s="202"/>
      <c r="E79" s="202"/>
      <c r="F79" s="202"/>
      <c r="G79" s="202"/>
      <c r="H79" s="202"/>
      <c r="I79" s="202"/>
      <c r="J79" s="202"/>
      <c r="K79" s="202"/>
      <c r="L79" s="202"/>
    </row>
    <row r="80" spans="2:15" x14ac:dyDescent="0.3">
      <c r="C80" s="202"/>
      <c r="D80" s="202"/>
      <c r="E80" s="202"/>
      <c r="F80" s="202"/>
      <c r="G80" s="202"/>
      <c r="H80" s="202"/>
      <c r="I80" s="202"/>
      <c r="J80" s="202"/>
      <c r="K80" s="202"/>
      <c r="L80" s="202"/>
    </row>
    <row r="81" spans="3:12" ht="12" customHeight="1" x14ac:dyDescent="0.3">
      <c r="C81" s="202"/>
      <c r="D81" s="202"/>
      <c r="E81" s="202"/>
      <c r="F81" s="202"/>
      <c r="G81" s="202"/>
      <c r="H81" s="202"/>
      <c r="I81" s="202"/>
      <c r="J81" s="202"/>
      <c r="K81" s="202"/>
      <c r="L81" s="202"/>
    </row>
  </sheetData>
  <sheetProtection algorithmName="SHA-512" hashValue="Gew5DDQF1zq3++hpSJCT2XVwmFjo/nYulABvdzSHXzYCSzTXYWQFP+/olrUjO11GlkfArTIM294La+0Jxf3Sgw==" saltValue="wZijOjtDRtHT2oHst5Imzw==" spinCount="100000" sheet="1" selectLockedCells="1"/>
  <mergeCells count="138">
    <mergeCell ref="G43:H43"/>
    <mergeCell ref="C42:F42"/>
    <mergeCell ref="G42:H42"/>
    <mergeCell ref="K42:L42"/>
    <mergeCell ref="D48:F48"/>
    <mergeCell ref="G48:H48"/>
    <mergeCell ref="K48:L48"/>
    <mergeCell ref="D49:F49"/>
    <mergeCell ref="G49:H49"/>
    <mergeCell ref="K49:L49"/>
    <mergeCell ref="D50:F50"/>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C57:F57"/>
    <mergeCell ref="G57:H57"/>
    <mergeCell ref="K57:L57"/>
    <mergeCell ref="C58:F58"/>
    <mergeCell ref="G58:H58"/>
    <mergeCell ref="K58:L58"/>
    <mergeCell ref="C53:J53"/>
    <mergeCell ref="K53:L53"/>
    <mergeCell ref="C54:L54"/>
    <mergeCell ref="C55:J55"/>
    <mergeCell ref="K55:L55"/>
    <mergeCell ref="C56:L56"/>
    <mergeCell ref="C60:J60"/>
    <mergeCell ref="K60:L60"/>
    <mergeCell ref="C61:L61"/>
    <mergeCell ref="B63:J63"/>
    <mergeCell ref="K63:L63"/>
    <mergeCell ref="C59:F59"/>
    <mergeCell ref="G59:H59"/>
    <mergeCell ref="K59:L59"/>
    <mergeCell ref="E66:F66"/>
    <mergeCell ref="K66:L66"/>
    <mergeCell ref="C80:L81"/>
    <mergeCell ref="C75:F75"/>
    <mergeCell ref="G75:H75"/>
    <mergeCell ref="I75:J75"/>
    <mergeCell ref="K75:L75"/>
    <mergeCell ref="C78:L78"/>
    <mergeCell ref="C79:L79"/>
    <mergeCell ref="B70:L70"/>
    <mergeCell ref="C73:F73"/>
    <mergeCell ref="G73:H73"/>
    <mergeCell ref="I73:J73"/>
    <mergeCell ref="K73:L73"/>
    <mergeCell ref="C74:F74"/>
    <mergeCell ref="G74:H74"/>
    <mergeCell ref="I74:J74"/>
    <mergeCell ref="K74:L74"/>
  </mergeCells>
  <dataValidations count="3">
    <dataValidation type="list" allowBlank="1" showInputMessage="1" showErrorMessage="1" sqref="I52" xr:uid="{05797694-0DBE-4B4D-A7E6-133B2CF0F865}">
      <formula1>$O$52:$O$54</formula1>
    </dataValidation>
    <dataValidation type="list" allowBlank="1" showInputMessage="1" showErrorMessage="1" sqref="J14" xr:uid="{98F1FA13-E75B-4189-B917-53AD2AF9D602}">
      <formula1>$O$10:$O$14</formula1>
    </dataValidation>
    <dataValidation type="list" allowBlank="1" showInputMessage="1" showErrorMessage="1" sqref="I58" xr:uid="{8741E0D2-25CD-4B25-B5E5-1675E722F129}">
      <formula1>$O$58:$O$59</formula1>
    </dataValidation>
  </dataValidations>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5C65-67B4-4735-BE6B-8E719A1B93B3}">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276" t="s">
        <v>112</v>
      </c>
      <c r="B2" s="276"/>
      <c r="C2" s="276"/>
      <c r="D2" s="276"/>
      <c r="E2" s="276"/>
      <c r="F2" s="276"/>
      <c r="G2" s="276"/>
      <c r="H2" s="276"/>
      <c r="I2" s="276"/>
      <c r="J2" s="276"/>
      <c r="K2" s="276"/>
    </row>
    <row r="3" spans="1:11" ht="15" customHeight="1" x14ac:dyDescent="0.3">
      <c r="A3" s="276"/>
      <c r="B3" s="276"/>
      <c r="C3" s="276"/>
      <c r="D3" s="276"/>
      <c r="E3" s="276"/>
      <c r="F3" s="276"/>
      <c r="G3" s="276"/>
      <c r="H3" s="276"/>
      <c r="I3" s="276"/>
      <c r="J3" s="276"/>
      <c r="K3" s="276"/>
    </row>
    <row r="4" spans="1:11" ht="15" customHeight="1" x14ac:dyDescent="0.3">
      <c r="A4" s="276"/>
      <c r="B4" s="276"/>
      <c r="C4" s="276"/>
      <c r="D4" s="276"/>
      <c r="E4" s="276"/>
      <c r="F4" s="276"/>
      <c r="G4" s="276"/>
      <c r="H4" s="276"/>
      <c r="I4" s="276"/>
      <c r="J4" s="276"/>
      <c r="K4" s="276"/>
    </row>
    <row r="5" spans="1:11" ht="15" customHeight="1" x14ac:dyDescent="0.3">
      <c r="A5" s="276"/>
      <c r="B5" s="276"/>
      <c r="C5" s="276"/>
      <c r="D5" s="276"/>
      <c r="E5" s="276"/>
      <c r="F5" s="276"/>
      <c r="G5" s="276"/>
      <c r="H5" s="276"/>
      <c r="I5" s="276"/>
      <c r="J5" s="276"/>
      <c r="K5" s="276"/>
    </row>
    <row r="6" spans="1:11" ht="6" customHeight="1" x14ac:dyDescent="0.3">
      <c r="A6" s="276"/>
      <c r="B6" s="276"/>
      <c r="C6" s="276"/>
      <c r="D6" s="276"/>
      <c r="E6" s="276"/>
      <c r="F6" s="276"/>
      <c r="G6" s="276"/>
      <c r="H6" s="276"/>
      <c r="I6" s="276"/>
      <c r="J6" s="276"/>
      <c r="K6" s="276"/>
    </row>
    <row r="7" spans="1:11" ht="46.2" customHeight="1" thickBot="1" x14ac:dyDescent="0.35">
      <c r="A7" s="277" t="s">
        <v>122</v>
      </c>
      <c r="B7" s="277"/>
      <c r="C7" s="277"/>
      <c r="D7" s="277"/>
      <c r="E7" s="277"/>
      <c r="F7" s="277"/>
      <c r="G7" s="277"/>
      <c r="H7" s="277"/>
      <c r="I7" s="277"/>
      <c r="J7" s="277"/>
      <c r="K7" s="277"/>
    </row>
    <row r="8" spans="1:11" ht="15" customHeight="1" x14ac:dyDescent="0.3">
      <c r="A8" s="278" t="s">
        <v>5</v>
      </c>
      <c r="B8" s="279"/>
      <c r="C8" s="279"/>
      <c r="D8" s="280">
        <f>'Option Comparison Costs'!E8</f>
        <v>0</v>
      </c>
      <c r="E8" s="281"/>
      <c r="F8" s="281"/>
      <c r="G8" s="281"/>
      <c r="H8" s="281"/>
      <c r="I8" s="281"/>
      <c r="J8" s="281"/>
      <c r="K8" s="282"/>
    </row>
    <row r="9" spans="1:11" ht="6.75" customHeight="1" x14ac:dyDescent="0.3">
      <c r="A9" s="273"/>
      <c r="B9" s="274"/>
      <c r="C9" s="274"/>
      <c r="D9" s="274"/>
      <c r="E9" s="274"/>
      <c r="F9" s="274"/>
      <c r="G9" s="274"/>
      <c r="H9" s="274"/>
      <c r="I9" s="274"/>
      <c r="J9" s="274"/>
      <c r="K9" s="275"/>
    </row>
    <row r="10" spans="1:11" ht="15" customHeight="1" x14ac:dyDescent="0.3">
      <c r="A10" s="283" t="s">
        <v>101</v>
      </c>
      <c r="B10" s="284"/>
      <c r="C10" s="284"/>
      <c r="D10" s="285">
        <f>'Option Comparison Costs'!E10</f>
        <v>0</v>
      </c>
      <c r="E10" s="286"/>
      <c r="F10" s="284" t="s">
        <v>102</v>
      </c>
      <c r="G10" s="284"/>
      <c r="H10" s="284"/>
      <c r="I10" s="284"/>
      <c r="J10" s="287">
        <f>'Option Comparison Costs'!L10</f>
        <v>0</v>
      </c>
      <c r="K10" s="288"/>
    </row>
    <row r="11" spans="1:11" ht="6.75" customHeight="1" x14ac:dyDescent="0.3">
      <c r="A11" s="273"/>
      <c r="B11" s="274"/>
      <c r="C11" s="274"/>
      <c r="D11" s="274"/>
      <c r="E11" s="274"/>
      <c r="F11" s="274"/>
      <c r="G11" s="274"/>
      <c r="H11" s="274"/>
      <c r="I11" s="274"/>
      <c r="J11" s="274"/>
      <c r="K11" s="275"/>
    </row>
    <row r="12" spans="1:11" ht="15" customHeight="1" x14ac:dyDescent="0.3">
      <c r="A12" s="283" t="s">
        <v>103</v>
      </c>
      <c r="B12" s="284"/>
      <c r="C12" s="284"/>
      <c r="D12" s="285">
        <f>'Option Comparison Costs'!E12</f>
        <v>0</v>
      </c>
      <c r="E12" s="286"/>
      <c r="F12" s="289" t="s">
        <v>104</v>
      </c>
      <c r="G12" s="290"/>
      <c r="H12" s="290"/>
      <c r="I12" s="290"/>
      <c r="J12" s="287">
        <f>'Option Comparison Costs'!L12</f>
        <v>0</v>
      </c>
      <c r="K12" s="288"/>
    </row>
    <row r="13" spans="1:11" ht="6.75" customHeight="1" x14ac:dyDescent="0.3">
      <c r="A13" s="273"/>
      <c r="B13" s="274"/>
      <c r="C13" s="274"/>
      <c r="D13" s="274"/>
      <c r="E13" s="274"/>
      <c r="F13" s="274"/>
      <c r="G13" s="274"/>
      <c r="H13" s="274"/>
      <c r="I13" s="274"/>
      <c r="J13" s="274"/>
      <c r="K13" s="275"/>
    </row>
    <row r="14" spans="1:11" ht="14.4" customHeight="1" x14ac:dyDescent="0.3">
      <c r="A14" s="283" t="s">
        <v>105</v>
      </c>
      <c r="B14" s="284"/>
      <c r="C14" s="284"/>
      <c r="D14" s="285">
        <f>'Option Comparison Costs'!E14</f>
        <v>0</v>
      </c>
      <c r="E14" s="291"/>
      <c r="F14" s="290" t="s">
        <v>17</v>
      </c>
      <c r="G14" s="290"/>
      <c r="H14" s="290"/>
      <c r="I14" s="290"/>
      <c r="J14" s="287">
        <f>'Option Comparison Costs'!L14</f>
        <v>0</v>
      </c>
      <c r="K14" s="288"/>
    </row>
    <row r="15" spans="1:11" ht="13.8" thickBot="1" x14ac:dyDescent="0.35">
      <c r="A15" s="118"/>
      <c r="B15" s="119"/>
      <c r="C15" s="119"/>
      <c r="D15" s="119"/>
      <c r="E15" s="119"/>
      <c r="F15" s="119"/>
      <c r="G15" s="119"/>
      <c r="H15" s="119"/>
      <c r="I15" s="119"/>
      <c r="J15" s="119"/>
      <c r="K15" s="120"/>
    </row>
    <row r="16" spans="1:11" s="2" customFormat="1" ht="12.6" x14ac:dyDescent="0.3">
      <c r="A16" s="121">
        <v>1</v>
      </c>
      <c r="B16" s="122" t="s">
        <v>113</v>
      </c>
      <c r="C16" s="123"/>
      <c r="D16" s="123"/>
      <c r="E16" s="123"/>
      <c r="F16" s="123"/>
      <c r="G16" s="123"/>
      <c r="H16" s="123"/>
      <c r="I16" s="123"/>
      <c r="J16" s="123"/>
      <c r="K16" s="124"/>
    </row>
    <row r="17" spans="1:11" ht="15" customHeight="1" x14ac:dyDescent="0.3">
      <c r="A17" s="125"/>
      <c r="B17" s="4">
        <v>1.1000000000000001</v>
      </c>
      <c r="C17" s="292" t="s">
        <v>106</v>
      </c>
      <c r="D17" s="293"/>
      <c r="E17" s="294"/>
      <c r="F17" s="295">
        <v>1</v>
      </c>
      <c r="G17" s="295"/>
      <c r="H17" s="117" t="s">
        <v>41</v>
      </c>
      <c r="I17" s="130">
        <f>'Option Nr 5'!K44</f>
        <v>0</v>
      </c>
      <c r="J17" s="296">
        <f>F17*I17</f>
        <v>0</v>
      </c>
      <c r="K17" s="297"/>
    </row>
    <row r="18" spans="1:11" ht="15" customHeight="1" x14ac:dyDescent="0.3">
      <c r="A18" s="125"/>
      <c r="B18" s="4">
        <v>1.2</v>
      </c>
      <c r="C18" s="292" t="s">
        <v>95</v>
      </c>
      <c r="D18" s="293"/>
      <c r="E18" s="294"/>
      <c r="F18" s="295">
        <v>1</v>
      </c>
      <c r="G18" s="295"/>
      <c r="H18" s="117" t="s">
        <v>41</v>
      </c>
      <c r="I18" s="130">
        <f>'Option Nr 5'!K45</f>
        <v>0</v>
      </c>
      <c r="J18" s="296">
        <f t="shared" ref="J18:J23" si="0">F18*I18</f>
        <v>0</v>
      </c>
      <c r="K18" s="297"/>
    </row>
    <row r="19" spans="1:11" ht="15" customHeight="1" x14ac:dyDescent="0.3">
      <c r="A19" s="125"/>
      <c r="B19" s="4">
        <v>1.3</v>
      </c>
      <c r="C19" s="292" t="s">
        <v>96</v>
      </c>
      <c r="D19" s="293"/>
      <c r="E19" s="294"/>
      <c r="F19" s="295">
        <v>1</v>
      </c>
      <c r="G19" s="295"/>
      <c r="H19" s="117" t="s">
        <v>41</v>
      </c>
      <c r="I19" s="130">
        <f>'Option Nr 5'!K46</f>
        <v>0</v>
      </c>
      <c r="J19" s="296">
        <f t="shared" si="0"/>
        <v>0</v>
      </c>
      <c r="K19" s="297"/>
    </row>
    <row r="20" spans="1:11" ht="15" customHeight="1" x14ac:dyDescent="0.3">
      <c r="A20" s="125"/>
      <c r="B20" s="4">
        <v>1.4</v>
      </c>
      <c r="C20" s="292" t="s">
        <v>97</v>
      </c>
      <c r="D20" s="293"/>
      <c r="E20" s="294"/>
      <c r="F20" s="295">
        <v>1</v>
      </c>
      <c r="G20" s="295"/>
      <c r="H20" s="117" t="s">
        <v>41</v>
      </c>
      <c r="I20" s="130">
        <f>'Option Nr 5'!K47</f>
        <v>0</v>
      </c>
      <c r="J20" s="296">
        <f t="shared" si="0"/>
        <v>0</v>
      </c>
      <c r="K20" s="297"/>
    </row>
    <row r="21" spans="1:11" ht="15" customHeight="1" x14ac:dyDescent="0.3">
      <c r="A21" s="125"/>
      <c r="B21" s="4">
        <v>1.5</v>
      </c>
      <c r="C21" s="292" t="s">
        <v>98</v>
      </c>
      <c r="D21" s="293"/>
      <c r="E21" s="294"/>
      <c r="F21" s="295">
        <v>1</v>
      </c>
      <c r="G21" s="295"/>
      <c r="H21" s="117" t="s">
        <v>41</v>
      </c>
      <c r="I21" s="130">
        <f>'Option Nr 5'!K48</f>
        <v>0</v>
      </c>
      <c r="J21" s="296">
        <f t="shared" si="0"/>
        <v>0</v>
      </c>
      <c r="K21" s="297"/>
    </row>
    <row r="22" spans="1:11" ht="15" customHeight="1" x14ac:dyDescent="0.3">
      <c r="A22" s="125"/>
      <c r="B22" s="4">
        <v>1.6</v>
      </c>
      <c r="C22" s="292" t="s">
        <v>99</v>
      </c>
      <c r="D22" s="293"/>
      <c r="E22" s="294"/>
      <c r="F22" s="295">
        <v>1</v>
      </c>
      <c r="G22" s="295"/>
      <c r="H22" s="117" t="s">
        <v>41</v>
      </c>
      <c r="I22" s="130">
        <f>'Option Nr 5'!K40+'Option Nr 5'!K49+'Option Nr 5'!K51+'Option Nr 5'!K52+'Option Nr 5'!K60</f>
        <v>0</v>
      </c>
      <c r="J22" s="296">
        <f t="shared" si="0"/>
        <v>0</v>
      </c>
      <c r="K22" s="297"/>
    </row>
    <row r="23" spans="1:11" ht="15" customHeight="1" x14ac:dyDescent="0.3">
      <c r="A23" s="125"/>
      <c r="B23" s="4">
        <v>1.7</v>
      </c>
      <c r="C23" s="292" t="s">
        <v>100</v>
      </c>
      <c r="D23" s="293"/>
      <c r="E23" s="294"/>
      <c r="F23" s="295">
        <v>1</v>
      </c>
      <c r="G23" s="295"/>
      <c r="H23" s="117" t="s">
        <v>41</v>
      </c>
      <c r="I23" s="130">
        <f>'Option Nr 5'!K50</f>
        <v>0</v>
      </c>
      <c r="J23" s="296">
        <f t="shared" si="0"/>
        <v>0</v>
      </c>
      <c r="K23" s="297"/>
    </row>
    <row r="24" spans="1:11" ht="6" customHeight="1" x14ac:dyDescent="0.3">
      <c r="A24" s="125"/>
      <c r="B24" s="299"/>
      <c r="C24" s="300"/>
      <c r="D24" s="300"/>
      <c r="E24" s="300"/>
      <c r="F24" s="300"/>
      <c r="G24" s="300"/>
      <c r="H24" s="300"/>
      <c r="I24" s="300"/>
      <c r="J24" s="300"/>
      <c r="K24" s="301"/>
    </row>
    <row r="25" spans="1:11" ht="15" customHeight="1" x14ac:dyDescent="0.3">
      <c r="A25" s="125"/>
      <c r="B25" s="302" t="s">
        <v>114</v>
      </c>
      <c r="C25" s="303"/>
      <c r="D25" s="303"/>
      <c r="E25" s="303"/>
      <c r="F25" s="303"/>
      <c r="G25" s="303"/>
      <c r="H25" s="303"/>
      <c r="I25" s="304"/>
      <c r="J25" s="305">
        <f>SUM(J17:K23)</f>
        <v>0</v>
      </c>
      <c r="K25" s="306"/>
    </row>
    <row r="26" spans="1:11" ht="15" customHeight="1" thickBot="1" x14ac:dyDescent="0.35">
      <c r="A26" s="125"/>
      <c r="B26" s="299"/>
      <c r="C26" s="300"/>
      <c r="D26" s="300"/>
      <c r="E26" s="300"/>
      <c r="F26" s="300"/>
      <c r="G26" s="300"/>
      <c r="H26" s="300"/>
      <c r="I26" s="300"/>
      <c r="J26" s="300"/>
      <c r="K26" s="301"/>
    </row>
    <row r="27" spans="1:11" ht="6.75" customHeight="1" x14ac:dyDescent="0.3">
      <c r="A27" s="126"/>
      <c r="B27" s="3"/>
      <c r="C27" s="127"/>
      <c r="D27" s="3"/>
      <c r="E27" s="3"/>
      <c r="F27" s="3"/>
      <c r="G27" s="3"/>
      <c r="H27" s="3"/>
      <c r="I27" s="3"/>
      <c r="J27" s="3"/>
      <c r="K27" s="128"/>
    </row>
    <row r="28" spans="1:11" ht="53.25" customHeight="1" thickBot="1" x14ac:dyDescent="0.35">
      <c r="A28" s="129" t="s">
        <v>57</v>
      </c>
      <c r="B28" s="307" t="s">
        <v>107</v>
      </c>
      <c r="C28" s="307"/>
      <c r="D28" s="307"/>
      <c r="E28" s="307"/>
      <c r="F28" s="307"/>
      <c r="G28" s="307"/>
      <c r="H28" s="307"/>
      <c r="I28" s="307"/>
      <c r="J28" s="307"/>
      <c r="K28" s="308"/>
    </row>
    <row r="29" spans="1:11" ht="11.1" customHeight="1" x14ac:dyDescent="0.3">
      <c r="B29" s="298"/>
      <c r="C29" s="298"/>
      <c r="D29" s="298"/>
      <c r="E29" s="298"/>
      <c r="F29" s="298"/>
      <c r="G29" s="298"/>
      <c r="H29" s="298"/>
      <c r="I29" s="298"/>
      <c r="J29" s="298"/>
      <c r="K29" s="298"/>
    </row>
    <row r="30" spans="1:11" x14ac:dyDescent="0.3">
      <c r="B30" s="298"/>
      <c r="C30" s="298"/>
      <c r="D30" s="298"/>
      <c r="E30" s="298"/>
      <c r="F30" s="298"/>
      <c r="G30" s="298"/>
      <c r="H30" s="298"/>
      <c r="I30" s="298"/>
      <c r="J30" s="298"/>
      <c r="K30" s="298"/>
    </row>
    <row r="31" spans="1:11" ht="12" customHeight="1" x14ac:dyDescent="0.3">
      <c r="B31" s="298"/>
      <c r="C31" s="298"/>
      <c r="D31" s="298"/>
      <c r="E31" s="298"/>
      <c r="F31" s="298"/>
      <c r="G31" s="298"/>
      <c r="H31" s="298"/>
      <c r="I31" s="298"/>
      <c r="J31" s="298"/>
      <c r="K31" s="298"/>
    </row>
  </sheetData>
  <sheetProtection algorithmName="SHA-512" hashValue="DzhRcd3/APFIdlNjHM6Ag8G6fjjvnQ/BUNenONuRBhbjMukJMBkhltpIzG7vxK1/l/HquK/JUY72HXoTO1tefQ==" saltValue="thmDoN13G2xssIawEcyFoA=="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1BCF-AEB4-4670-92C0-90980BD954F9}">
  <sheetPr>
    <pageSetUpPr fitToPage="1"/>
  </sheetPr>
  <dimension ref="B2:R81"/>
  <sheetViews>
    <sheetView showZeros="0" topLeftCell="A25" zoomScaleNormal="100" zoomScaleSheetLayoutView="100" workbookViewId="0">
      <selection activeCell="G58" sqref="G58:H58"/>
    </sheetView>
  </sheetViews>
  <sheetFormatPr defaultColWidth="9.109375" defaultRowHeight="13.2" x14ac:dyDescent="0.3"/>
  <cols>
    <col min="1" max="1" width="2.33203125" style="5" customWidth="1"/>
    <col min="2" max="2" width="9.33203125" style="5" customWidth="1"/>
    <col min="3" max="3" width="7.109375" style="5" customWidth="1"/>
    <col min="4" max="4" width="26.44140625" style="5" customWidth="1"/>
    <col min="5" max="6" width="9.109375" style="5"/>
    <col min="7" max="7" width="9.109375" style="5" customWidth="1"/>
    <col min="8" max="8" width="5.44140625" style="5" customWidth="1"/>
    <col min="9" max="9" width="9.109375" style="5"/>
    <col min="10" max="10" width="13.6640625" style="5" customWidth="1"/>
    <col min="11" max="12" width="9.109375" style="5"/>
    <col min="13" max="13" width="2.33203125" style="5" customWidth="1"/>
    <col min="14" max="14" width="9.109375" style="5"/>
    <col min="15" max="15" width="9.109375" style="83"/>
    <col min="16" max="16384" width="9.109375" style="5"/>
  </cols>
  <sheetData>
    <row r="2" spans="2:15" ht="15.75" customHeight="1" x14ac:dyDescent="0.3">
      <c r="B2" s="151" t="s">
        <v>58</v>
      </c>
      <c r="C2" s="151"/>
      <c r="D2" s="151"/>
      <c r="E2" s="151"/>
      <c r="F2" s="151"/>
      <c r="G2" s="151"/>
      <c r="H2" s="151"/>
      <c r="I2" s="151"/>
      <c r="J2" s="151"/>
      <c r="K2" s="151"/>
      <c r="L2" s="151"/>
    </row>
    <row r="3" spans="2:15" ht="15" customHeight="1" x14ac:dyDescent="0.3">
      <c r="B3" s="151"/>
      <c r="C3" s="151"/>
      <c r="D3" s="151"/>
      <c r="E3" s="151"/>
      <c r="F3" s="151"/>
      <c r="G3" s="151"/>
      <c r="H3" s="151"/>
      <c r="I3" s="151"/>
      <c r="J3" s="151"/>
      <c r="K3" s="151"/>
      <c r="L3" s="151"/>
    </row>
    <row r="4" spans="2:15" ht="15" customHeight="1" x14ac:dyDescent="0.3">
      <c r="B4" s="151"/>
      <c r="C4" s="151"/>
      <c r="D4" s="151"/>
      <c r="E4" s="151"/>
      <c r="F4" s="151"/>
      <c r="G4" s="151"/>
      <c r="H4" s="151"/>
      <c r="I4" s="151"/>
      <c r="J4" s="151"/>
      <c r="K4" s="151"/>
      <c r="L4" s="151"/>
    </row>
    <row r="5" spans="2:15" ht="15" customHeight="1" x14ac:dyDescent="0.3">
      <c r="B5" s="151"/>
      <c r="C5" s="151"/>
      <c r="D5" s="151"/>
      <c r="E5" s="151"/>
      <c r="F5" s="151"/>
      <c r="G5" s="151"/>
      <c r="H5" s="151"/>
      <c r="I5" s="151"/>
      <c r="J5" s="151"/>
      <c r="K5" s="151"/>
      <c r="L5" s="151"/>
    </row>
    <row r="6" spans="2:15" ht="6" customHeight="1" x14ac:dyDescent="0.3">
      <c r="B6" s="151"/>
      <c r="C6" s="151"/>
      <c r="D6" s="151"/>
      <c r="E6" s="151"/>
      <c r="F6" s="151"/>
      <c r="G6" s="151"/>
      <c r="H6" s="151"/>
      <c r="I6" s="151"/>
      <c r="J6" s="151"/>
      <c r="K6" s="151"/>
      <c r="L6" s="151"/>
    </row>
    <row r="7" spans="2:15" ht="48.75" customHeight="1" thickBot="1" x14ac:dyDescent="0.35">
      <c r="B7" s="202" t="s">
        <v>88</v>
      </c>
      <c r="C7" s="202"/>
      <c r="D7" s="202"/>
      <c r="E7" s="202"/>
      <c r="F7" s="202"/>
      <c r="G7" s="202"/>
      <c r="H7" s="202"/>
      <c r="I7" s="202"/>
      <c r="J7" s="202"/>
      <c r="K7" s="202"/>
      <c r="L7" s="202"/>
    </row>
    <row r="8" spans="2:15" ht="15" customHeight="1" x14ac:dyDescent="0.3">
      <c r="B8" s="167" t="s">
        <v>62</v>
      </c>
      <c r="C8" s="168"/>
      <c r="D8" s="168"/>
      <c r="E8" s="113"/>
      <c r="F8" s="265"/>
      <c r="G8" s="265"/>
      <c r="H8" s="265"/>
      <c r="I8" s="265"/>
      <c r="J8" s="265"/>
      <c r="K8" s="265"/>
      <c r="L8" s="266"/>
    </row>
    <row r="9" spans="2:15" ht="15" customHeight="1" thickBot="1" x14ac:dyDescent="0.35">
      <c r="B9" s="270" t="s">
        <v>86</v>
      </c>
      <c r="C9" s="271"/>
      <c r="D9" s="272"/>
      <c r="E9" s="267"/>
      <c r="F9" s="268"/>
      <c r="G9" s="268"/>
      <c r="H9" s="268"/>
      <c r="I9" s="268"/>
      <c r="J9" s="268"/>
      <c r="K9" s="268"/>
      <c r="L9" s="269"/>
    </row>
    <row r="10" spans="2:15" x14ac:dyDescent="0.3">
      <c r="B10" s="78" t="s">
        <v>8</v>
      </c>
      <c r="C10" s="12"/>
      <c r="D10" s="12"/>
      <c r="E10" s="12"/>
      <c r="F10" s="12"/>
      <c r="G10" s="12"/>
      <c r="H10" s="12"/>
      <c r="I10" s="12"/>
      <c r="J10" s="12"/>
      <c r="K10" s="12"/>
      <c r="L10" s="13"/>
      <c r="O10" s="83">
        <v>1</v>
      </c>
    </row>
    <row r="11" spans="2:15" ht="6.75" customHeight="1" x14ac:dyDescent="0.3">
      <c r="B11" s="49"/>
      <c r="L11" s="17"/>
      <c r="O11" s="83">
        <v>2</v>
      </c>
    </row>
    <row r="12" spans="2:15" x14ac:dyDescent="0.3">
      <c r="B12" s="140" t="s">
        <v>28</v>
      </c>
      <c r="C12" s="251"/>
      <c r="D12" s="251"/>
      <c r="E12" s="252"/>
      <c r="F12" s="258"/>
      <c r="G12" s="163" t="s">
        <v>9</v>
      </c>
      <c r="H12" s="163"/>
      <c r="I12" s="163"/>
      <c r="J12" s="164"/>
      <c r="K12" s="263"/>
      <c r="L12" s="264"/>
      <c r="O12" s="83">
        <v>3</v>
      </c>
    </row>
    <row r="13" spans="2:15" ht="6.75" customHeight="1" x14ac:dyDescent="0.3">
      <c r="B13" s="255"/>
      <c r="C13" s="256"/>
      <c r="D13" s="256"/>
      <c r="E13" s="256"/>
      <c r="F13" s="256"/>
      <c r="G13" s="256"/>
      <c r="H13" s="256"/>
      <c r="I13" s="256"/>
      <c r="J13" s="256"/>
      <c r="K13" s="256"/>
      <c r="L13" s="257"/>
      <c r="O13" s="83">
        <v>4</v>
      </c>
    </row>
    <row r="14" spans="2:15" ht="27" customHeight="1" x14ac:dyDescent="0.3">
      <c r="B14" s="140" t="s">
        <v>10</v>
      </c>
      <c r="C14" s="251"/>
      <c r="D14" s="251"/>
      <c r="E14" s="252"/>
      <c r="F14" s="258"/>
      <c r="G14" s="162" t="s">
        <v>63</v>
      </c>
      <c r="H14" s="163"/>
      <c r="I14" s="143"/>
      <c r="J14" s="253"/>
      <c r="K14" s="253"/>
      <c r="L14" s="254"/>
      <c r="O14" s="83">
        <v>5</v>
      </c>
    </row>
    <row r="15" spans="2:15" ht="6.75" customHeight="1" x14ac:dyDescent="0.3">
      <c r="B15" s="255"/>
      <c r="C15" s="256"/>
      <c r="D15" s="256"/>
      <c r="E15" s="256"/>
      <c r="F15" s="256"/>
      <c r="G15" s="256"/>
      <c r="H15" s="256"/>
      <c r="I15" s="256"/>
      <c r="J15" s="256"/>
      <c r="K15" s="256"/>
      <c r="L15" s="257"/>
    </row>
    <row r="16" spans="2:15" x14ac:dyDescent="0.3">
      <c r="B16" s="140" t="s">
        <v>29</v>
      </c>
      <c r="C16" s="251"/>
      <c r="D16" s="251"/>
      <c r="E16" s="252"/>
      <c r="F16" s="258"/>
      <c r="G16" s="251" t="s">
        <v>30</v>
      </c>
      <c r="H16" s="251"/>
      <c r="I16" s="251"/>
      <c r="J16" s="252"/>
      <c r="K16" s="253"/>
      <c r="L16" s="254"/>
    </row>
    <row r="17" spans="2:15" ht="6.75" customHeight="1" x14ac:dyDescent="0.3">
      <c r="B17" s="255"/>
      <c r="C17" s="256"/>
      <c r="D17" s="256"/>
      <c r="E17" s="256"/>
      <c r="F17" s="256"/>
      <c r="G17" s="256"/>
      <c r="H17" s="256"/>
      <c r="I17" s="256"/>
      <c r="J17" s="256"/>
      <c r="K17" s="256"/>
      <c r="L17" s="257"/>
    </row>
    <row r="18" spans="2:15" x14ac:dyDescent="0.3">
      <c r="B18" s="140" t="s">
        <v>31</v>
      </c>
      <c r="C18" s="251"/>
      <c r="D18" s="251"/>
      <c r="E18" s="262"/>
      <c r="F18" s="258"/>
      <c r="G18" s="251" t="s">
        <v>32</v>
      </c>
      <c r="H18" s="251"/>
      <c r="I18" s="251"/>
      <c r="J18" s="252"/>
      <c r="K18" s="258"/>
      <c r="L18" s="79" t="s">
        <v>33</v>
      </c>
      <c r="O18" s="132"/>
    </row>
    <row r="19" spans="2:15" ht="6.75" customHeight="1" x14ac:dyDescent="0.3">
      <c r="B19" s="255"/>
      <c r="C19" s="256"/>
      <c r="D19" s="256"/>
      <c r="E19" s="256"/>
      <c r="F19" s="256"/>
      <c r="G19" s="256"/>
      <c r="H19" s="256"/>
      <c r="I19" s="256"/>
      <c r="J19" s="256"/>
      <c r="K19" s="256"/>
      <c r="L19" s="257"/>
    </row>
    <row r="20" spans="2:15" ht="14.4" customHeight="1" x14ac:dyDescent="0.3">
      <c r="B20" s="140" t="s">
        <v>26</v>
      </c>
      <c r="C20" s="251"/>
      <c r="D20" s="251"/>
      <c r="E20" s="252"/>
      <c r="F20" s="253"/>
      <c r="G20" s="253"/>
      <c r="H20" s="253"/>
      <c r="I20" s="253"/>
      <c r="J20" s="253"/>
      <c r="K20" s="253"/>
      <c r="L20" s="254"/>
      <c r="O20" s="132"/>
    </row>
    <row r="21" spans="2:15" ht="6.75" customHeight="1" thickBot="1" x14ac:dyDescent="0.35">
      <c r="B21" s="259"/>
      <c r="C21" s="260"/>
      <c r="D21" s="260"/>
      <c r="E21" s="260"/>
      <c r="F21" s="260"/>
      <c r="G21" s="260"/>
      <c r="H21" s="260"/>
      <c r="I21" s="260"/>
      <c r="J21" s="260"/>
      <c r="K21" s="260"/>
      <c r="L21" s="261"/>
    </row>
    <row r="22" spans="2:15" s="40" customFormat="1" x14ac:dyDescent="0.3">
      <c r="B22" s="248">
        <v>1</v>
      </c>
      <c r="C22" s="249" t="s">
        <v>85</v>
      </c>
      <c r="D22" s="249"/>
      <c r="E22" s="249"/>
      <c r="F22" s="249"/>
      <c r="G22" s="249"/>
      <c r="H22" s="249"/>
      <c r="I22" s="249"/>
      <c r="J22" s="249"/>
      <c r="K22" s="249"/>
      <c r="L22" s="250"/>
      <c r="O22" s="83"/>
    </row>
    <row r="23" spans="2:15" x14ac:dyDescent="0.3">
      <c r="B23" s="248"/>
      <c r="C23" s="80" t="s">
        <v>34</v>
      </c>
      <c r="D23" s="243" t="s">
        <v>35</v>
      </c>
      <c r="E23" s="243"/>
      <c r="F23" s="243"/>
      <c r="G23" s="243"/>
      <c r="H23" s="243"/>
      <c r="I23" s="243"/>
      <c r="J23" s="243"/>
      <c r="K23" s="229" t="s">
        <v>36</v>
      </c>
      <c r="L23" s="230"/>
    </row>
    <row r="24" spans="2:15" x14ac:dyDescent="0.3">
      <c r="B24" s="248"/>
      <c r="C24" s="243" t="s">
        <v>37</v>
      </c>
      <c r="D24" s="243"/>
      <c r="E24" s="243"/>
      <c r="F24" s="243"/>
      <c r="G24" s="243"/>
      <c r="H24" s="243"/>
      <c r="I24" s="243"/>
      <c r="J24" s="243"/>
      <c r="K24" s="243"/>
      <c r="L24" s="244"/>
    </row>
    <row r="25" spans="2:15" x14ac:dyDescent="0.3">
      <c r="B25" s="248"/>
      <c r="C25" s="134">
        <v>1.1000000000000001</v>
      </c>
      <c r="D25" s="197" t="s">
        <v>66</v>
      </c>
      <c r="E25" s="197"/>
      <c r="F25" s="197"/>
      <c r="G25" s="197"/>
      <c r="H25" s="197"/>
      <c r="I25" s="197"/>
      <c r="J25" s="197"/>
      <c r="K25" s="246"/>
      <c r="L25" s="247"/>
    </row>
    <row r="26" spans="2:15" x14ac:dyDescent="0.3">
      <c r="B26" s="248"/>
      <c r="C26" s="134">
        <v>1.2</v>
      </c>
      <c r="D26" s="197" t="s">
        <v>67</v>
      </c>
      <c r="E26" s="197"/>
      <c r="F26" s="197"/>
      <c r="G26" s="197"/>
      <c r="H26" s="197"/>
      <c r="I26" s="197"/>
      <c r="J26" s="197"/>
      <c r="K26" s="246"/>
      <c r="L26" s="247"/>
    </row>
    <row r="27" spans="2:15" x14ac:dyDescent="0.3">
      <c r="B27" s="248"/>
      <c r="C27" s="134">
        <v>1.3</v>
      </c>
      <c r="D27" s="197" t="s">
        <v>68</v>
      </c>
      <c r="E27" s="197"/>
      <c r="F27" s="197"/>
      <c r="G27" s="197"/>
      <c r="H27" s="197"/>
      <c r="I27" s="197"/>
      <c r="J27" s="197"/>
      <c r="K27" s="246"/>
      <c r="L27" s="247"/>
    </row>
    <row r="28" spans="2:15" x14ac:dyDescent="0.3">
      <c r="B28" s="248"/>
      <c r="C28" s="134">
        <v>1.4</v>
      </c>
      <c r="D28" s="197" t="s">
        <v>69</v>
      </c>
      <c r="E28" s="197"/>
      <c r="F28" s="197"/>
      <c r="G28" s="197"/>
      <c r="H28" s="197"/>
      <c r="I28" s="197"/>
      <c r="J28" s="197"/>
      <c r="K28" s="246"/>
      <c r="L28" s="247"/>
    </row>
    <row r="29" spans="2:15" x14ac:dyDescent="0.3">
      <c r="B29" s="248"/>
      <c r="C29" s="134">
        <v>1.5</v>
      </c>
      <c r="D29" s="197" t="s">
        <v>70</v>
      </c>
      <c r="E29" s="197"/>
      <c r="F29" s="197"/>
      <c r="G29" s="197"/>
      <c r="H29" s="197"/>
      <c r="I29" s="197"/>
      <c r="J29" s="197"/>
      <c r="K29" s="246"/>
      <c r="L29" s="247"/>
    </row>
    <row r="30" spans="2:15" x14ac:dyDescent="0.3">
      <c r="B30" s="248"/>
      <c r="C30" s="134">
        <v>1.6</v>
      </c>
      <c r="D30" s="197" t="s">
        <v>71</v>
      </c>
      <c r="E30" s="197"/>
      <c r="F30" s="197"/>
      <c r="G30" s="197"/>
      <c r="H30" s="197"/>
      <c r="I30" s="197"/>
      <c r="J30" s="197"/>
      <c r="K30" s="246"/>
      <c r="L30" s="247"/>
    </row>
    <row r="31" spans="2:15" x14ac:dyDescent="0.3">
      <c r="B31" s="248"/>
      <c r="C31" s="134">
        <v>1.7</v>
      </c>
      <c r="D31" s="197" t="s">
        <v>72</v>
      </c>
      <c r="E31" s="197"/>
      <c r="F31" s="197"/>
      <c r="G31" s="197"/>
      <c r="H31" s="197"/>
      <c r="I31" s="197"/>
      <c r="J31" s="197"/>
      <c r="K31" s="246"/>
      <c r="L31" s="247"/>
    </row>
    <row r="32" spans="2:15" x14ac:dyDescent="0.3">
      <c r="B32" s="248"/>
      <c r="C32" s="134">
        <v>1.8</v>
      </c>
      <c r="D32" s="197" t="s">
        <v>80</v>
      </c>
      <c r="E32" s="197"/>
      <c r="F32" s="197"/>
      <c r="G32" s="197"/>
      <c r="H32" s="197"/>
      <c r="I32" s="197"/>
      <c r="J32" s="197"/>
      <c r="K32" s="246"/>
      <c r="L32" s="247"/>
    </row>
    <row r="33" spans="2:18" ht="15" customHeight="1" x14ac:dyDescent="0.3">
      <c r="B33" s="248"/>
      <c r="C33" s="134">
        <v>1.9</v>
      </c>
      <c r="D33" s="197" t="s">
        <v>74</v>
      </c>
      <c r="E33" s="197"/>
      <c r="F33" s="197"/>
      <c r="G33" s="197"/>
      <c r="H33" s="197"/>
      <c r="I33" s="197"/>
      <c r="J33" s="197"/>
      <c r="K33" s="246"/>
      <c r="L33" s="247"/>
    </row>
    <row r="34" spans="2:18" x14ac:dyDescent="0.3">
      <c r="B34" s="248"/>
      <c r="C34" s="81">
        <v>1.1000000000000001</v>
      </c>
      <c r="D34" s="197" t="s">
        <v>81</v>
      </c>
      <c r="E34" s="197"/>
      <c r="F34" s="197"/>
      <c r="G34" s="197"/>
      <c r="H34" s="197"/>
      <c r="I34" s="197"/>
      <c r="J34" s="197"/>
      <c r="K34" s="246"/>
      <c r="L34" s="247"/>
    </row>
    <row r="35" spans="2:18" x14ac:dyDescent="0.3">
      <c r="B35" s="248"/>
      <c r="C35" s="134">
        <v>1.1100000000000001</v>
      </c>
      <c r="D35" s="197" t="s">
        <v>76</v>
      </c>
      <c r="E35" s="197"/>
      <c r="F35" s="197"/>
      <c r="G35" s="197"/>
      <c r="H35" s="197"/>
      <c r="I35" s="197"/>
      <c r="J35" s="197"/>
      <c r="K35" s="246"/>
      <c r="L35" s="247"/>
    </row>
    <row r="36" spans="2:18" ht="15" customHeight="1" x14ac:dyDescent="0.3">
      <c r="B36" s="248"/>
      <c r="C36" s="134">
        <v>1.1200000000000001</v>
      </c>
      <c r="D36" s="197" t="s">
        <v>77</v>
      </c>
      <c r="E36" s="197"/>
      <c r="F36" s="197"/>
      <c r="G36" s="197"/>
      <c r="H36" s="197"/>
      <c r="I36" s="197"/>
      <c r="J36" s="197"/>
      <c r="K36" s="246"/>
      <c r="L36" s="247"/>
      <c r="O36" s="132"/>
    </row>
    <row r="37" spans="2:18" ht="15" customHeight="1" x14ac:dyDescent="0.3">
      <c r="B37" s="248"/>
      <c r="C37" s="134">
        <v>1.1299999999999999</v>
      </c>
      <c r="D37" s="162" t="s">
        <v>78</v>
      </c>
      <c r="E37" s="163"/>
      <c r="F37" s="163"/>
      <c r="G37" s="163"/>
      <c r="H37" s="163"/>
      <c r="I37" s="163"/>
      <c r="J37" s="143"/>
      <c r="K37" s="246"/>
      <c r="L37" s="247"/>
      <c r="O37" s="132"/>
    </row>
    <row r="38" spans="2:18" ht="15" customHeight="1" x14ac:dyDescent="0.3">
      <c r="B38" s="248"/>
      <c r="C38" s="134">
        <v>1.1399999999999999</v>
      </c>
      <c r="D38" s="197" t="s">
        <v>27</v>
      </c>
      <c r="E38" s="197"/>
      <c r="F38" s="197"/>
      <c r="G38" s="197"/>
      <c r="H38" s="197"/>
      <c r="I38" s="197"/>
      <c r="J38" s="197"/>
      <c r="K38" s="246"/>
      <c r="L38" s="247"/>
      <c r="O38" s="132"/>
    </row>
    <row r="39" spans="2:18" ht="15" customHeight="1" x14ac:dyDescent="0.3">
      <c r="B39" s="248"/>
      <c r="C39" s="134">
        <v>1.1499999999999999</v>
      </c>
      <c r="D39" s="197" t="s">
        <v>79</v>
      </c>
      <c r="E39" s="197"/>
      <c r="F39" s="197"/>
      <c r="G39" s="197"/>
      <c r="H39" s="197"/>
      <c r="I39" s="197"/>
      <c r="J39" s="197"/>
      <c r="K39" s="246"/>
      <c r="L39" s="247"/>
    </row>
    <row r="40" spans="2:18" s="40" customFormat="1" ht="15" customHeight="1" x14ac:dyDescent="0.3">
      <c r="B40" s="248"/>
      <c r="C40" s="242" t="s">
        <v>38</v>
      </c>
      <c r="D40" s="242"/>
      <c r="E40" s="242"/>
      <c r="F40" s="242"/>
      <c r="G40" s="242"/>
      <c r="H40" s="242"/>
      <c r="I40" s="242"/>
      <c r="J40" s="242"/>
      <c r="K40" s="212">
        <f>SUM(K25:L39)</f>
        <v>0</v>
      </c>
      <c r="L40" s="213"/>
      <c r="O40" s="83"/>
    </row>
    <row r="41" spans="2:18" x14ac:dyDescent="0.3">
      <c r="B41" s="248"/>
      <c r="C41" s="243" t="s">
        <v>39</v>
      </c>
      <c r="D41" s="243"/>
      <c r="E41" s="243"/>
      <c r="F41" s="243"/>
      <c r="G41" s="243"/>
      <c r="H41" s="243"/>
      <c r="I41" s="243"/>
      <c r="J41" s="243"/>
      <c r="K41" s="243"/>
      <c r="L41" s="244"/>
    </row>
    <row r="42" spans="2:18" x14ac:dyDescent="0.3">
      <c r="B42" s="248"/>
      <c r="C42" s="227" t="s">
        <v>35</v>
      </c>
      <c r="D42" s="227"/>
      <c r="E42" s="227"/>
      <c r="F42" s="227"/>
      <c r="G42" s="228" t="s">
        <v>46</v>
      </c>
      <c r="H42" s="228"/>
      <c r="I42" s="80" t="s">
        <v>47</v>
      </c>
      <c r="J42" s="85" t="s">
        <v>48</v>
      </c>
      <c r="K42" s="229" t="s">
        <v>49</v>
      </c>
      <c r="L42" s="230"/>
    </row>
    <row r="43" spans="2:18" x14ac:dyDescent="0.3">
      <c r="B43" s="248"/>
      <c r="C43" s="134">
        <v>1.1599999999999999</v>
      </c>
      <c r="D43" s="238" t="s">
        <v>7</v>
      </c>
      <c r="E43" s="238"/>
      <c r="F43" s="238"/>
      <c r="G43" s="228"/>
      <c r="H43" s="228"/>
      <c r="I43" s="138"/>
      <c r="J43" s="137"/>
      <c r="K43" s="240">
        <f>SUM(K44:L50)</f>
        <v>0</v>
      </c>
      <c r="L43" s="241"/>
      <c r="R43" s="83"/>
    </row>
    <row r="44" spans="2:18" x14ac:dyDescent="0.3">
      <c r="B44" s="248"/>
      <c r="C44" s="134" t="s">
        <v>115</v>
      </c>
      <c r="D44" s="245" t="s">
        <v>94</v>
      </c>
      <c r="E44" s="245"/>
      <c r="F44" s="245"/>
      <c r="G44" s="239"/>
      <c r="H44" s="239"/>
      <c r="I44" s="135"/>
      <c r="J44" s="111"/>
      <c r="K44" s="240">
        <f>J44*G44</f>
        <v>0</v>
      </c>
      <c r="L44" s="241"/>
      <c r="R44" s="83"/>
    </row>
    <row r="45" spans="2:18" x14ac:dyDescent="0.3">
      <c r="B45" s="248"/>
      <c r="C45" s="134" t="s">
        <v>116</v>
      </c>
      <c r="D45" s="245" t="s">
        <v>95</v>
      </c>
      <c r="E45" s="245"/>
      <c r="F45" s="245"/>
      <c r="G45" s="239"/>
      <c r="H45" s="239"/>
      <c r="I45" s="135"/>
      <c r="J45" s="111"/>
      <c r="K45" s="240">
        <f t="shared" ref="K45:K50" si="0">J45*G45</f>
        <v>0</v>
      </c>
      <c r="L45" s="241"/>
      <c r="R45" s="83"/>
    </row>
    <row r="46" spans="2:18" x14ac:dyDescent="0.3">
      <c r="B46" s="248"/>
      <c r="C46" s="134" t="s">
        <v>117</v>
      </c>
      <c r="D46" s="245" t="s">
        <v>96</v>
      </c>
      <c r="E46" s="245"/>
      <c r="F46" s="245"/>
      <c r="G46" s="239"/>
      <c r="H46" s="239"/>
      <c r="I46" s="135"/>
      <c r="J46" s="111"/>
      <c r="K46" s="240">
        <f t="shared" si="0"/>
        <v>0</v>
      </c>
      <c r="L46" s="241"/>
      <c r="R46" s="83"/>
    </row>
    <row r="47" spans="2:18" x14ac:dyDescent="0.3">
      <c r="B47" s="248"/>
      <c r="C47" s="134" t="s">
        <v>118</v>
      </c>
      <c r="D47" s="245" t="s">
        <v>97</v>
      </c>
      <c r="E47" s="245"/>
      <c r="F47" s="245"/>
      <c r="G47" s="239"/>
      <c r="H47" s="239"/>
      <c r="I47" s="135"/>
      <c r="J47" s="111"/>
      <c r="K47" s="240">
        <f t="shared" si="0"/>
        <v>0</v>
      </c>
      <c r="L47" s="241"/>
      <c r="R47" s="83"/>
    </row>
    <row r="48" spans="2:18" x14ac:dyDescent="0.3">
      <c r="B48" s="248"/>
      <c r="C48" s="134" t="s">
        <v>119</v>
      </c>
      <c r="D48" s="245" t="s">
        <v>98</v>
      </c>
      <c r="E48" s="245"/>
      <c r="F48" s="245"/>
      <c r="G48" s="239"/>
      <c r="H48" s="239"/>
      <c r="I48" s="135"/>
      <c r="J48" s="111"/>
      <c r="K48" s="240">
        <f t="shared" si="0"/>
        <v>0</v>
      </c>
      <c r="L48" s="241"/>
      <c r="R48" s="83"/>
    </row>
    <row r="49" spans="2:18" x14ac:dyDescent="0.3">
      <c r="B49" s="248"/>
      <c r="C49" s="134" t="s">
        <v>120</v>
      </c>
      <c r="D49" s="245" t="s">
        <v>99</v>
      </c>
      <c r="E49" s="245"/>
      <c r="F49" s="245"/>
      <c r="G49" s="239"/>
      <c r="H49" s="239"/>
      <c r="I49" s="135"/>
      <c r="J49" s="111"/>
      <c r="K49" s="240">
        <f t="shared" si="0"/>
        <v>0</v>
      </c>
      <c r="L49" s="241"/>
      <c r="R49" s="83"/>
    </row>
    <row r="50" spans="2:18" x14ac:dyDescent="0.3">
      <c r="B50" s="248"/>
      <c r="C50" s="134" t="s">
        <v>121</v>
      </c>
      <c r="D50" s="245" t="s">
        <v>100</v>
      </c>
      <c r="E50" s="245"/>
      <c r="F50" s="245"/>
      <c r="G50" s="239"/>
      <c r="H50" s="239"/>
      <c r="I50" s="135"/>
      <c r="J50" s="111"/>
      <c r="K50" s="240">
        <f t="shared" si="0"/>
        <v>0</v>
      </c>
      <c r="L50" s="241"/>
      <c r="R50" s="83"/>
    </row>
    <row r="51" spans="2:18" x14ac:dyDescent="0.3">
      <c r="B51" s="248"/>
      <c r="C51" s="134">
        <v>1.17</v>
      </c>
      <c r="D51" s="238" t="s">
        <v>22</v>
      </c>
      <c r="E51" s="238"/>
      <c r="F51" s="238"/>
      <c r="G51" s="239"/>
      <c r="H51" s="239"/>
      <c r="I51" s="139" t="s">
        <v>40</v>
      </c>
      <c r="J51" s="131">
        <f>K40</f>
        <v>0</v>
      </c>
      <c r="K51" s="240">
        <f>J51*G51%</f>
        <v>0</v>
      </c>
      <c r="L51" s="241"/>
    </row>
    <row r="52" spans="2:18" x14ac:dyDescent="0.3">
      <c r="B52" s="248"/>
      <c r="C52" s="134">
        <v>1.18</v>
      </c>
      <c r="D52" s="238" t="s">
        <v>6</v>
      </c>
      <c r="E52" s="238"/>
      <c r="F52" s="238"/>
      <c r="G52" s="239"/>
      <c r="H52" s="239"/>
      <c r="I52" s="135" t="s">
        <v>41</v>
      </c>
      <c r="J52" s="110"/>
      <c r="K52" s="240">
        <f>J52*G52</f>
        <v>0</v>
      </c>
      <c r="L52" s="241"/>
      <c r="O52" s="83" t="s">
        <v>42</v>
      </c>
    </row>
    <row r="53" spans="2:18" x14ac:dyDescent="0.3">
      <c r="B53" s="248"/>
      <c r="C53" s="211" t="s">
        <v>43</v>
      </c>
      <c r="D53" s="211"/>
      <c r="E53" s="211"/>
      <c r="F53" s="211"/>
      <c r="G53" s="211"/>
      <c r="H53" s="211"/>
      <c r="I53" s="211"/>
      <c r="J53" s="211"/>
      <c r="K53" s="212">
        <f>K43+K51+K52</f>
        <v>0</v>
      </c>
      <c r="L53" s="213"/>
      <c r="O53" s="83" t="s">
        <v>44</v>
      </c>
    </row>
    <row r="54" spans="2:18" ht="6.75" customHeight="1" x14ac:dyDescent="0.3">
      <c r="B54" s="248"/>
      <c r="C54" s="231"/>
      <c r="D54" s="231"/>
      <c r="E54" s="231"/>
      <c r="F54" s="231"/>
      <c r="G54" s="231"/>
      <c r="H54" s="231"/>
      <c r="I54" s="231"/>
      <c r="J54" s="231"/>
      <c r="K54" s="231"/>
      <c r="L54" s="232"/>
      <c r="O54" s="83" t="s">
        <v>41</v>
      </c>
    </row>
    <row r="55" spans="2:18" ht="13.8" thickBot="1" x14ac:dyDescent="0.35">
      <c r="B55" s="248"/>
      <c r="C55" s="233" t="s">
        <v>83</v>
      </c>
      <c r="D55" s="233"/>
      <c r="E55" s="233"/>
      <c r="F55" s="233"/>
      <c r="G55" s="233"/>
      <c r="H55" s="233"/>
      <c r="I55" s="233"/>
      <c r="J55" s="233"/>
      <c r="K55" s="234">
        <f>K40+K53</f>
        <v>0</v>
      </c>
      <c r="L55" s="235"/>
    </row>
    <row r="56" spans="2:18" s="40" customFormat="1" x14ac:dyDescent="0.3">
      <c r="B56" s="84">
        <v>2</v>
      </c>
      <c r="C56" s="236" t="s">
        <v>45</v>
      </c>
      <c r="D56" s="236"/>
      <c r="E56" s="236"/>
      <c r="F56" s="236"/>
      <c r="G56" s="236"/>
      <c r="H56" s="236"/>
      <c r="I56" s="236"/>
      <c r="J56" s="236"/>
      <c r="K56" s="236"/>
      <c r="L56" s="237"/>
      <c r="O56" s="83"/>
    </row>
    <row r="57" spans="2:18" x14ac:dyDescent="0.3">
      <c r="B57" s="22"/>
      <c r="C57" s="227" t="s">
        <v>35</v>
      </c>
      <c r="D57" s="227"/>
      <c r="E57" s="227"/>
      <c r="F57" s="227"/>
      <c r="G57" s="228" t="s">
        <v>46</v>
      </c>
      <c r="H57" s="228"/>
      <c r="I57" s="80" t="s">
        <v>47</v>
      </c>
      <c r="J57" s="85" t="s">
        <v>48</v>
      </c>
      <c r="K57" s="229" t="s">
        <v>49</v>
      </c>
      <c r="L57" s="230"/>
    </row>
    <row r="58" spans="2:18" ht="14.25" customHeight="1" x14ac:dyDescent="0.3">
      <c r="B58" s="22"/>
      <c r="C58" s="221" t="s">
        <v>50</v>
      </c>
      <c r="D58" s="221"/>
      <c r="E58" s="221"/>
      <c r="F58" s="221"/>
      <c r="G58" s="222"/>
      <c r="H58" s="222"/>
      <c r="I58" s="135"/>
      <c r="J58" s="313">
        <f>K40+K43+K51</f>
        <v>0</v>
      </c>
      <c r="K58" s="240">
        <f>G58%*J58</f>
        <v>0</v>
      </c>
      <c r="L58" s="241"/>
      <c r="O58" s="5" t="s">
        <v>40</v>
      </c>
    </row>
    <row r="59" spans="2:18" x14ac:dyDescent="0.3">
      <c r="B59" s="22"/>
      <c r="C59" s="221" t="s">
        <v>124</v>
      </c>
      <c r="D59" s="221"/>
      <c r="E59" s="221"/>
      <c r="F59" s="221"/>
      <c r="G59" s="222"/>
      <c r="H59" s="222"/>
      <c r="I59" s="139" t="s">
        <v>40</v>
      </c>
      <c r="J59" s="312">
        <f>K40+K44+K52+K58</f>
        <v>0</v>
      </c>
      <c r="K59" s="240">
        <f>G59%*J59</f>
        <v>0</v>
      </c>
      <c r="L59" s="241"/>
      <c r="O59" s="5" t="s">
        <v>41</v>
      </c>
    </row>
    <row r="60" spans="2:18" x14ac:dyDescent="0.3">
      <c r="B60" s="22"/>
      <c r="C60" s="211" t="s">
        <v>51</v>
      </c>
      <c r="D60" s="211"/>
      <c r="E60" s="211"/>
      <c r="F60" s="211"/>
      <c r="G60" s="211"/>
      <c r="H60" s="211"/>
      <c r="I60" s="211"/>
      <c r="J60" s="211"/>
      <c r="K60" s="212">
        <f>K59+K58</f>
        <v>0</v>
      </c>
      <c r="L60" s="213"/>
    </row>
    <row r="61" spans="2:18" ht="6.75" customHeight="1" thickBot="1" x14ac:dyDescent="0.35">
      <c r="B61" s="18"/>
      <c r="C61" s="214"/>
      <c r="D61" s="215"/>
      <c r="E61" s="215"/>
      <c r="F61" s="215"/>
      <c r="G61" s="215"/>
      <c r="H61" s="215"/>
      <c r="I61" s="215"/>
      <c r="J61" s="215"/>
      <c r="K61" s="215"/>
      <c r="L61" s="216"/>
      <c r="O61" s="133"/>
    </row>
    <row r="62" spans="2:18" ht="6.75" customHeight="1" x14ac:dyDescent="0.3">
      <c r="B62" s="87"/>
      <c r="C62" s="88"/>
      <c r="D62" s="136"/>
      <c r="E62" s="136"/>
      <c r="F62" s="136"/>
      <c r="G62" s="136"/>
      <c r="H62" s="136"/>
      <c r="I62" s="136"/>
      <c r="J62" s="136"/>
      <c r="K62" s="89"/>
      <c r="L62" s="90"/>
      <c r="O62" s="132"/>
    </row>
    <row r="63" spans="2:18" s="86" customFormat="1" ht="12.6" x14ac:dyDescent="0.3">
      <c r="B63" s="217" t="s">
        <v>64</v>
      </c>
      <c r="C63" s="218"/>
      <c r="D63" s="218"/>
      <c r="E63" s="218"/>
      <c r="F63" s="218"/>
      <c r="G63" s="218"/>
      <c r="H63" s="218"/>
      <c r="I63" s="218"/>
      <c r="J63" s="218"/>
      <c r="K63" s="219">
        <f>K55+K60+K40</f>
        <v>0</v>
      </c>
      <c r="L63" s="220"/>
      <c r="O63" s="132"/>
    </row>
    <row r="64" spans="2:18" s="40" customFormat="1" ht="6.75" customHeight="1" thickBot="1" x14ac:dyDescent="0.35">
      <c r="B64" s="91"/>
      <c r="C64" s="92"/>
      <c r="D64" s="92"/>
      <c r="E64" s="92"/>
      <c r="F64" s="92"/>
      <c r="G64" s="92"/>
      <c r="H64" s="92"/>
      <c r="I64" s="92"/>
      <c r="J64" s="92"/>
      <c r="K64" s="93"/>
      <c r="L64" s="94"/>
      <c r="O64" s="132"/>
    </row>
    <row r="65" spans="2:15" s="40" customFormat="1" ht="6.75" customHeight="1" thickBot="1" x14ac:dyDescent="0.35">
      <c r="B65" s="84"/>
      <c r="C65" s="11"/>
      <c r="D65" s="95"/>
      <c r="E65" s="95"/>
      <c r="F65" s="95"/>
      <c r="G65" s="95"/>
      <c r="H65" s="95"/>
      <c r="I65" s="95"/>
      <c r="J65" s="95"/>
      <c r="K65" s="95"/>
      <c r="L65" s="96"/>
      <c r="O65" s="83"/>
    </row>
    <row r="66" spans="2:15" ht="13.8" thickBot="1" x14ac:dyDescent="0.35">
      <c r="B66" s="49" t="s">
        <v>52</v>
      </c>
      <c r="C66" s="97"/>
      <c r="D66" s="40"/>
      <c r="E66" s="223">
        <f>E14/1000</f>
        <v>0</v>
      </c>
      <c r="F66" s="224"/>
      <c r="G66" s="40" t="s">
        <v>53</v>
      </c>
      <c r="H66" s="40"/>
      <c r="I66" s="40"/>
      <c r="J66" s="92" t="s">
        <v>54</v>
      </c>
      <c r="K66" s="225" t="e">
        <f>K63/E66</f>
        <v>#DIV/0!</v>
      </c>
      <c r="L66" s="226"/>
    </row>
    <row r="67" spans="2:15" ht="7.5" customHeight="1" thickBot="1" x14ac:dyDescent="0.35">
      <c r="B67" s="18"/>
      <c r="C67" s="19"/>
      <c r="D67" s="98"/>
      <c r="E67" s="99"/>
      <c r="F67" s="99"/>
      <c r="G67" s="98"/>
      <c r="H67" s="98"/>
      <c r="I67" s="98"/>
      <c r="J67" s="100"/>
      <c r="K67" s="101"/>
      <c r="L67" s="102"/>
    </row>
    <row r="68" spans="2:15" ht="6.75" customHeight="1" x14ac:dyDescent="0.3">
      <c r="B68" s="22"/>
      <c r="C68" s="97"/>
      <c r="D68" s="40"/>
      <c r="E68" s="40"/>
      <c r="F68" s="40"/>
      <c r="G68" s="40"/>
      <c r="H68" s="40"/>
      <c r="I68" s="40"/>
      <c r="J68" s="40"/>
      <c r="K68" s="103"/>
      <c r="L68" s="104"/>
    </row>
    <row r="69" spans="2:15" x14ac:dyDescent="0.3">
      <c r="B69" s="49" t="s">
        <v>55</v>
      </c>
      <c r="C69" s="97"/>
      <c r="D69" s="40"/>
      <c r="E69" s="40"/>
      <c r="F69" s="40"/>
      <c r="G69" s="40"/>
      <c r="H69" s="40"/>
      <c r="I69" s="40"/>
      <c r="J69" s="40"/>
      <c r="K69" s="103"/>
      <c r="L69" s="104"/>
    </row>
    <row r="70" spans="2:15" ht="60" customHeight="1" thickBot="1" x14ac:dyDescent="0.35">
      <c r="B70" s="205" t="s">
        <v>125</v>
      </c>
      <c r="C70" s="206"/>
      <c r="D70" s="206"/>
      <c r="E70" s="206"/>
      <c r="F70" s="206"/>
      <c r="G70" s="206"/>
      <c r="H70" s="206"/>
      <c r="I70" s="206"/>
      <c r="J70" s="206"/>
      <c r="K70" s="206"/>
      <c r="L70" s="207"/>
    </row>
    <row r="71" spans="2:15" ht="6.75" customHeight="1" thickBot="1" x14ac:dyDescent="0.35">
      <c r="B71" s="105"/>
      <c r="C71" s="106"/>
      <c r="D71" s="106"/>
      <c r="E71" s="106"/>
      <c r="F71" s="106"/>
      <c r="G71" s="106"/>
      <c r="H71" s="106"/>
      <c r="I71" s="106"/>
      <c r="J71" s="106"/>
      <c r="K71" s="107"/>
      <c r="L71" s="108"/>
      <c r="O71" s="132"/>
    </row>
    <row r="72" spans="2:15" ht="6.75" customHeight="1" x14ac:dyDescent="0.3">
      <c r="B72" s="10"/>
      <c r="C72" s="12"/>
      <c r="D72" s="12"/>
      <c r="E72" s="12"/>
      <c r="F72" s="12"/>
      <c r="G72" s="12"/>
      <c r="H72" s="12"/>
      <c r="I72" s="12"/>
      <c r="J72" s="12"/>
      <c r="K72" s="12"/>
      <c r="L72" s="13"/>
    </row>
    <row r="73" spans="2:15" s="40" customFormat="1" x14ac:dyDescent="0.3">
      <c r="B73" s="109" t="s">
        <v>56</v>
      </c>
      <c r="C73" s="208" t="s">
        <v>1</v>
      </c>
      <c r="D73" s="208"/>
      <c r="E73" s="208"/>
      <c r="F73" s="208"/>
      <c r="G73" s="209" t="s">
        <v>2</v>
      </c>
      <c r="H73" s="209"/>
      <c r="I73" s="209" t="s">
        <v>3</v>
      </c>
      <c r="J73" s="209"/>
      <c r="K73" s="209" t="s">
        <v>4</v>
      </c>
      <c r="L73" s="210"/>
      <c r="O73" s="83"/>
    </row>
    <row r="74" spans="2:15" x14ac:dyDescent="0.3">
      <c r="B74" s="76"/>
      <c r="C74" s="200"/>
      <c r="D74" s="200"/>
      <c r="E74" s="200"/>
      <c r="F74" s="200"/>
      <c r="G74" s="177"/>
      <c r="H74" s="177"/>
      <c r="I74" s="177"/>
      <c r="J74" s="177"/>
      <c r="K74" s="174"/>
      <c r="L74" s="175"/>
    </row>
    <row r="75" spans="2:15" x14ac:dyDescent="0.3">
      <c r="B75" s="76"/>
      <c r="C75" s="200"/>
      <c r="D75" s="200"/>
      <c r="E75" s="200"/>
      <c r="F75" s="200"/>
      <c r="G75" s="177"/>
      <c r="H75" s="177"/>
      <c r="I75" s="177"/>
      <c r="J75" s="177"/>
      <c r="K75" s="174"/>
      <c r="L75" s="175"/>
    </row>
    <row r="76" spans="2:15" ht="6.75" customHeight="1" thickBot="1" x14ac:dyDescent="0.35">
      <c r="B76" s="18"/>
      <c r="C76" s="20"/>
      <c r="D76" s="20"/>
      <c r="E76" s="20"/>
      <c r="F76" s="20"/>
      <c r="G76" s="20"/>
      <c r="H76" s="20"/>
      <c r="I76" s="20"/>
      <c r="J76" s="20"/>
      <c r="K76" s="20"/>
      <c r="L76" s="21"/>
    </row>
    <row r="77" spans="2:15" ht="6.75" customHeight="1" thickBot="1" x14ac:dyDescent="0.35">
      <c r="B77" s="22"/>
      <c r="D77" s="88"/>
      <c r="L77" s="17"/>
    </row>
    <row r="78" spans="2:15" ht="59.25" customHeight="1" thickBot="1" x14ac:dyDescent="0.35">
      <c r="B78" s="105" t="s">
        <v>57</v>
      </c>
      <c r="C78" s="203" t="s">
        <v>87</v>
      </c>
      <c r="D78" s="203"/>
      <c r="E78" s="203"/>
      <c r="F78" s="203"/>
      <c r="G78" s="203"/>
      <c r="H78" s="203"/>
      <c r="I78" s="203"/>
      <c r="J78" s="203"/>
      <c r="K78" s="203"/>
      <c r="L78" s="204"/>
    </row>
    <row r="79" spans="2:15" ht="6.6" customHeight="1" x14ac:dyDescent="0.3">
      <c r="C79" s="202"/>
      <c r="D79" s="202"/>
      <c r="E79" s="202"/>
      <c r="F79" s="202"/>
      <c r="G79" s="202"/>
      <c r="H79" s="202"/>
      <c r="I79" s="202"/>
      <c r="J79" s="202"/>
      <c r="K79" s="202"/>
      <c r="L79" s="202"/>
    </row>
    <row r="80" spans="2:15" x14ac:dyDescent="0.3">
      <c r="C80" s="202"/>
      <c r="D80" s="202"/>
      <c r="E80" s="202"/>
      <c r="F80" s="202"/>
      <c r="G80" s="202"/>
      <c r="H80" s="202"/>
      <c r="I80" s="202"/>
      <c r="J80" s="202"/>
      <c r="K80" s="202"/>
      <c r="L80" s="202"/>
    </row>
    <row r="81" spans="3:12" ht="12" customHeight="1" x14ac:dyDescent="0.3">
      <c r="C81" s="202"/>
      <c r="D81" s="202"/>
      <c r="E81" s="202"/>
      <c r="F81" s="202"/>
      <c r="G81" s="202"/>
      <c r="H81" s="202"/>
      <c r="I81" s="202"/>
      <c r="J81" s="202"/>
      <c r="K81" s="202"/>
      <c r="L81" s="202"/>
    </row>
  </sheetData>
  <sheetProtection algorithmName="SHA-512" hashValue="4U0FdXsXPm+2XHPgQofXWA0DCUSNWBySPff36XkEx9N782d41qRN15WvME+D2vnJJ+3a7ChvLCkiHc7khIvtEQ==" saltValue="TEr51DvdDfDGHUZBEyJfxw==" spinCount="100000" sheet="1" selectLockedCells="1"/>
  <mergeCells count="138">
    <mergeCell ref="G43:H43"/>
    <mergeCell ref="C42:F42"/>
    <mergeCell ref="G42:H42"/>
    <mergeCell ref="K42:L42"/>
    <mergeCell ref="G49:H49"/>
    <mergeCell ref="G50:H50"/>
    <mergeCell ref="K44:L44"/>
    <mergeCell ref="K45:L45"/>
    <mergeCell ref="K46:L46"/>
    <mergeCell ref="K47:L47"/>
    <mergeCell ref="K48:L48"/>
    <mergeCell ref="K49:L49"/>
    <mergeCell ref="K50:L50"/>
    <mergeCell ref="B2:L6"/>
    <mergeCell ref="B7:L7"/>
    <mergeCell ref="B8:D8"/>
    <mergeCell ref="B12:D12"/>
    <mergeCell ref="E12:F12"/>
    <mergeCell ref="G12:I12"/>
    <mergeCell ref="J12:L12"/>
    <mergeCell ref="B13:L13"/>
    <mergeCell ref="F8:L8"/>
    <mergeCell ref="E9:L9"/>
    <mergeCell ref="B9:D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C57:F57"/>
    <mergeCell ref="G57:H57"/>
    <mergeCell ref="K57:L57"/>
    <mergeCell ref="C58:F58"/>
    <mergeCell ref="G58:H58"/>
    <mergeCell ref="K58:L58"/>
    <mergeCell ref="C53:J53"/>
    <mergeCell ref="K53:L53"/>
    <mergeCell ref="C54:L54"/>
    <mergeCell ref="C55:J55"/>
    <mergeCell ref="K55:L55"/>
    <mergeCell ref="C56:L56"/>
    <mergeCell ref="C60:J60"/>
    <mergeCell ref="K60:L60"/>
    <mergeCell ref="C61:L61"/>
    <mergeCell ref="B63:J63"/>
    <mergeCell ref="K63:L63"/>
    <mergeCell ref="C59:F59"/>
    <mergeCell ref="G59:H59"/>
    <mergeCell ref="K59:L59"/>
    <mergeCell ref="E66:F66"/>
    <mergeCell ref="K66:L66"/>
    <mergeCell ref="C80:L81"/>
    <mergeCell ref="C75:F75"/>
    <mergeCell ref="G75:H75"/>
    <mergeCell ref="I75:J75"/>
    <mergeCell ref="K75:L75"/>
    <mergeCell ref="C78:L78"/>
    <mergeCell ref="C79:L79"/>
    <mergeCell ref="B70:L70"/>
    <mergeCell ref="C73:F73"/>
    <mergeCell ref="G73:H73"/>
    <mergeCell ref="I73:J73"/>
    <mergeCell ref="K73:L73"/>
    <mergeCell ref="C74:F74"/>
    <mergeCell ref="G74:H74"/>
    <mergeCell ref="I74:J74"/>
    <mergeCell ref="K74:L74"/>
  </mergeCells>
  <dataValidations disablePrompts="1" count="3">
    <dataValidation type="list" allowBlank="1" showInputMessage="1" showErrorMessage="1" sqref="I52" xr:uid="{3E1462CF-4A11-403F-AC3D-C0DDFB6F5536}">
      <formula1>$O$52:$O$54</formula1>
    </dataValidation>
    <dataValidation type="list" allowBlank="1" showInputMessage="1" showErrorMessage="1" sqref="J14" xr:uid="{48470CCA-27D5-495A-A028-41EDC419A9D4}">
      <formula1>$O$10:$O$14</formula1>
    </dataValidation>
    <dataValidation type="list" allowBlank="1" showInputMessage="1" showErrorMessage="1" sqref="I58" xr:uid="{E559F115-8F9E-4A0E-A20E-BDA8B8E4C772}">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6EF2-B2DB-4B67-ADCC-866DB9EE9C45}">
  <sheetPr>
    <tabColor rgb="FFFFFF00"/>
    <pageSetUpPr fitToPage="1"/>
  </sheetPr>
  <dimension ref="A2:K31"/>
  <sheetViews>
    <sheetView showZeros="0" view="pageBreakPreview" topLeftCell="A4" zoomScaleNormal="100" zoomScaleSheetLayoutView="100"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276" t="s">
        <v>108</v>
      </c>
      <c r="B2" s="276"/>
      <c r="C2" s="276"/>
      <c r="D2" s="276"/>
      <c r="E2" s="276"/>
      <c r="F2" s="276"/>
      <c r="G2" s="276"/>
      <c r="H2" s="276"/>
      <c r="I2" s="276"/>
      <c r="J2" s="276"/>
      <c r="K2" s="276"/>
    </row>
    <row r="3" spans="1:11" ht="15" customHeight="1" x14ac:dyDescent="0.3">
      <c r="A3" s="276"/>
      <c r="B3" s="276"/>
      <c r="C3" s="276"/>
      <c r="D3" s="276"/>
      <c r="E3" s="276"/>
      <c r="F3" s="276"/>
      <c r="G3" s="276"/>
      <c r="H3" s="276"/>
      <c r="I3" s="276"/>
      <c r="J3" s="276"/>
      <c r="K3" s="276"/>
    </row>
    <row r="4" spans="1:11" ht="15" customHeight="1" x14ac:dyDescent="0.3">
      <c r="A4" s="276"/>
      <c r="B4" s="276"/>
      <c r="C4" s="276"/>
      <c r="D4" s="276"/>
      <c r="E4" s="276"/>
      <c r="F4" s="276"/>
      <c r="G4" s="276"/>
      <c r="H4" s="276"/>
      <c r="I4" s="276"/>
      <c r="J4" s="276"/>
      <c r="K4" s="276"/>
    </row>
    <row r="5" spans="1:11" ht="15" customHeight="1" x14ac:dyDescent="0.3">
      <c r="A5" s="276"/>
      <c r="B5" s="276"/>
      <c r="C5" s="276"/>
      <c r="D5" s="276"/>
      <c r="E5" s="276"/>
      <c r="F5" s="276"/>
      <c r="G5" s="276"/>
      <c r="H5" s="276"/>
      <c r="I5" s="276"/>
      <c r="J5" s="276"/>
      <c r="K5" s="276"/>
    </row>
    <row r="6" spans="1:11" ht="6" customHeight="1" x14ac:dyDescent="0.3">
      <c r="A6" s="276"/>
      <c r="B6" s="276"/>
      <c r="C6" s="276"/>
      <c r="D6" s="276"/>
      <c r="E6" s="276"/>
      <c r="F6" s="276"/>
      <c r="G6" s="276"/>
      <c r="H6" s="276"/>
      <c r="I6" s="276"/>
      <c r="J6" s="276"/>
      <c r="K6" s="276"/>
    </row>
    <row r="7" spans="1:11" ht="46.8" customHeight="1" thickBot="1" x14ac:dyDescent="0.35">
      <c r="A7" s="277" t="s">
        <v>122</v>
      </c>
      <c r="B7" s="277"/>
      <c r="C7" s="277"/>
      <c r="D7" s="277"/>
      <c r="E7" s="277"/>
      <c r="F7" s="277"/>
      <c r="G7" s="277"/>
      <c r="H7" s="277"/>
      <c r="I7" s="277"/>
      <c r="J7" s="277"/>
      <c r="K7" s="277"/>
    </row>
    <row r="8" spans="1:11" ht="15" customHeight="1" x14ac:dyDescent="0.3">
      <c r="A8" s="278" t="s">
        <v>5</v>
      </c>
      <c r="B8" s="279"/>
      <c r="C8" s="279"/>
      <c r="D8" s="280">
        <f>'Option Comparison Costs'!E8</f>
        <v>0</v>
      </c>
      <c r="E8" s="281"/>
      <c r="F8" s="281"/>
      <c r="G8" s="281"/>
      <c r="H8" s="281"/>
      <c r="I8" s="281"/>
      <c r="J8" s="281"/>
      <c r="K8" s="282"/>
    </row>
    <row r="9" spans="1:11" ht="6.75" customHeight="1" x14ac:dyDescent="0.3">
      <c r="A9" s="273"/>
      <c r="B9" s="274"/>
      <c r="C9" s="274"/>
      <c r="D9" s="274"/>
      <c r="E9" s="274"/>
      <c r="F9" s="274"/>
      <c r="G9" s="274"/>
      <c r="H9" s="274"/>
      <c r="I9" s="274"/>
      <c r="J9" s="274"/>
      <c r="K9" s="275"/>
    </row>
    <row r="10" spans="1:11" ht="15" customHeight="1" x14ac:dyDescent="0.3">
      <c r="A10" s="283" t="s">
        <v>101</v>
      </c>
      <c r="B10" s="284"/>
      <c r="C10" s="284"/>
      <c r="D10" s="285">
        <f>'Option Comparison Costs'!E10</f>
        <v>0</v>
      </c>
      <c r="E10" s="286"/>
      <c r="F10" s="284" t="s">
        <v>102</v>
      </c>
      <c r="G10" s="284"/>
      <c r="H10" s="284"/>
      <c r="I10" s="284"/>
      <c r="J10" s="287">
        <f>'Option Comparison Costs'!L10</f>
        <v>0</v>
      </c>
      <c r="K10" s="288"/>
    </row>
    <row r="11" spans="1:11" ht="6.75" customHeight="1" x14ac:dyDescent="0.3">
      <c r="A11" s="273"/>
      <c r="B11" s="274"/>
      <c r="C11" s="274"/>
      <c r="D11" s="274"/>
      <c r="E11" s="274"/>
      <c r="F11" s="274"/>
      <c r="G11" s="274"/>
      <c r="H11" s="274"/>
      <c r="I11" s="274"/>
      <c r="J11" s="274"/>
      <c r="K11" s="275"/>
    </row>
    <row r="12" spans="1:11" ht="15" customHeight="1" x14ac:dyDescent="0.3">
      <c r="A12" s="283" t="s">
        <v>103</v>
      </c>
      <c r="B12" s="284"/>
      <c r="C12" s="284"/>
      <c r="D12" s="285">
        <f>'Option Comparison Costs'!E12</f>
        <v>0</v>
      </c>
      <c r="E12" s="286"/>
      <c r="F12" s="289" t="s">
        <v>104</v>
      </c>
      <c r="G12" s="290"/>
      <c r="H12" s="290"/>
      <c r="I12" s="290"/>
      <c r="J12" s="287">
        <f>'Option Comparison Costs'!L12</f>
        <v>0</v>
      </c>
      <c r="K12" s="288"/>
    </row>
    <row r="13" spans="1:11" ht="6.75" customHeight="1" x14ac:dyDescent="0.3">
      <c r="A13" s="273"/>
      <c r="B13" s="274"/>
      <c r="C13" s="274"/>
      <c r="D13" s="274"/>
      <c r="E13" s="274"/>
      <c r="F13" s="274"/>
      <c r="G13" s="274"/>
      <c r="H13" s="274"/>
      <c r="I13" s="274"/>
      <c r="J13" s="274"/>
      <c r="K13" s="275"/>
    </row>
    <row r="14" spans="1:11" ht="14.4" customHeight="1" x14ac:dyDescent="0.3">
      <c r="A14" s="283" t="s">
        <v>105</v>
      </c>
      <c r="B14" s="284"/>
      <c r="C14" s="284"/>
      <c r="D14" s="285">
        <f>'Option Comparison Costs'!E14</f>
        <v>0</v>
      </c>
      <c r="E14" s="291"/>
      <c r="F14" s="290" t="s">
        <v>17</v>
      </c>
      <c r="G14" s="290"/>
      <c r="H14" s="290"/>
      <c r="I14" s="290"/>
      <c r="J14" s="287">
        <f>'Option Comparison Costs'!L14</f>
        <v>0</v>
      </c>
      <c r="K14" s="288"/>
    </row>
    <row r="15" spans="1:11" ht="13.8" thickBot="1" x14ac:dyDescent="0.35">
      <c r="A15" s="118"/>
      <c r="B15" s="119"/>
      <c r="C15" s="119"/>
      <c r="D15" s="119"/>
      <c r="E15" s="119"/>
      <c r="F15" s="119"/>
      <c r="G15" s="119"/>
      <c r="H15" s="119"/>
      <c r="I15" s="119"/>
      <c r="J15" s="119"/>
      <c r="K15" s="120"/>
    </row>
    <row r="16" spans="1:11" s="2" customFormat="1" ht="12.6" x14ac:dyDescent="0.3">
      <c r="A16" s="121">
        <v>1</v>
      </c>
      <c r="B16" s="122" t="s">
        <v>113</v>
      </c>
      <c r="C16" s="123"/>
      <c r="D16" s="123"/>
      <c r="E16" s="123"/>
      <c r="F16" s="123"/>
      <c r="G16" s="123"/>
      <c r="H16" s="123"/>
      <c r="I16" s="123"/>
      <c r="J16" s="123"/>
      <c r="K16" s="124"/>
    </row>
    <row r="17" spans="1:11" ht="15" customHeight="1" x14ac:dyDescent="0.3">
      <c r="A17" s="125"/>
      <c r="B17" s="4">
        <v>1.1000000000000001</v>
      </c>
      <c r="C17" s="292" t="s">
        <v>106</v>
      </c>
      <c r="D17" s="293"/>
      <c r="E17" s="294"/>
      <c r="F17" s="295">
        <v>1</v>
      </c>
      <c r="G17" s="295"/>
      <c r="H17" s="117" t="s">
        <v>41</v>
      </c>
      <c r="I17" s="130">
        <f>'Option Nr 1'!K44</f>
        <v>0</v>
      </c>
      <c r="J17" s="296">
        <f>F17*I17</f>
        <v>0</v>
      </c>
      <c r="K17" s="297"/>
    </row>
    <row r="18" spans="1:11" ht="15" customHeight="1" x14ac:dyDescent="0.3">
      <c r="A18" s="125"/>
      <c r="B18" s="4">
        <v>1.2</v>
      </c>
      <c r="C18" s="292" t="s">
        <v>95</v>
      </c>
      <c r="D18" s="293"/>
      <c r="E18" s="294"/>
      <c r="F18" s="295">
        <v>1</v>
      </c>
      <c r="G18" s="295"/>
      <c r="H18" s="117" t="s">
        <v>41</v>
      </c>
      <c r="I18" s="130">
        <f>'Option Nr 1'!K45</f>
        <v>0</v>
      </c>
      <c r="J18" s="296">
        <f t="shared" ref="J18:J23" si="0">F18*I18</f>
        <v>0</v>
      </c>
      <c r="K18" s="297"/>
    </row>
    <row r="19" spans="1:11" ht="15" customHeight="1" x14ac:dyDescent="0.3">
      <c r="A19" s="125"/>
      <c r="B19" s="4">
        <v>1.3</v>
      </c>
      <c r="C19" s="292" t="s">
        <v>96</v>
      </c>
      <c r="D19" s="293"/>
      <c r="E19" s="294"/>
      <c r="F19" s="295">
        <v>1</v>
      </c>
      <c r="G19" s="295"/>
      <c r="H19" s="117" t="s">
        <v>41</v>
      </c>
      <c r="I19" s="130">
        <f>'Option Nr 1'!K46</f>
        <v>0</v>
      </c>
      <c r="J19" s="296">
        <f t="shared" si="0"/>
        <v>0</v>
      </c>
      <c r="K19" s="297"/>
    </row>
    <row r="20" spans="1:11" ht="15" customHeight="1" x14ac:dyDescent="0.3">
      <c r="A20" s="125"/>
      <c r="B20" s="4">
        <v>1.4</v>
      </c>
      <c r="C20" s="292" t="s">
        <v>97</v>
      </c>
      <c r="D20" s="293"/>
      <c r="E20" s="294"/>
      <c r="F20" s="295">
        <v>1</v>
      </c>
      <c r="G20" s="295"/>
      <c r="H20" s="117" t="s">
        <v>41</v>
      </c>
      <c r="I20" s="130">
        <f>'Option Nr 1'!K47</f>
        <v>0</v>
      </c>
      <c r="J20" s="296">
        <f t="shared" si="0"/>
        <v>0</v>
      </c>
      <c r="K20" s="297"/>
    </row>
    <row r="21" spans="1:11" ht="15" customHeight="1" x14ac:dyDescent="0.3">
      <c r="A21" s="125"/>
      <c r="B21" s="4">
        <v>1.5</v>
      </c>
      <c r="C21" s="292" t="s">
        <v>98</v>
      </c>
      <c r="D21" s="293"/>
      <c r="E21" s="294"/>
      <c r="F21" s="295">
        <v>1</v>
      </c>
      <c r="G21" s="295"/>
      <c r="H21" s="117" t="s">
        <v>41</v>
      </c>
      <c r="I21" s="130">
        <f>'Option Nr 1'!K48</f>
        <v>0</v>
      </c>
      <c r="J21" s="296">
        <f t="shared" si="0"/>
        <v>0</v>
      </c>
      <c r="K21" s="297"/>
    </row>
    <row r="22" spans="1:11" ht="15" customHeight="1" x14ac:dyDescent="0.3">
      <c r="A22" s="125"/>
      <c r="B22" s="4">
        <v>1.6</v>
      </c>
      <c r="C22" s="292" t="s">
        <v>99</v>
      </c>
      <c r="D22" s="293"/>
      <c r="E22" s="294"/>
      <c r="F22" s="295">
        <v>1</v>
      </c>
      <c r="G22" s="295"/>
      <c r="H22" s="117" t="s">
        <v>41</v>
      </c>
      <c r="I22" s="130">
        <f>'Option Nr 1'!K40+'Option Nr 1'!K49+'Option Nr 1'!K51+'Option Nr 1'!K52+'Option Nr 1'!K60</f>
        <v>0</v>
      </c>
      <c r="J22" s="296">
        <f t="shared" si="0"/>
        <v>0</v>
      </c>
      <c r="K22" s="297"/>
    </row>
    <row r="23" spans="1:11" ht="15" customHeight="1" x14ac:dyDescent="0.3">
      <c r="A23" s="125"/>
      <c r="B23" s="4">
        <v>1.7</v>
      </c>
      <c r="C23" s="292" t="s">
        <v>100</v>
      </c>
      <c r="D23" s="293"/>
      <c r="E23" s="294"/>
      <c r="F23" s="295">
        <v>1</v>
      </c>
      <c r="G23" s="295"/>
      <c r="H23" s="117" t="s">
        <v>41</v>
      </c>
      <c r="I23" s="130">
        <f>'Option Nr 1'!K50</f>
        <v>0</v>
      </c>
      <c r="J23" s="296">
        <f t="shared" si="0"/>
        <v>0</v>
      </c>
      <c r="K23" s="297"/>
    </row>
    <row r="24" spans="1:11" ht="6" customHeight="1" x14ac:dyDescent="0.3">
      <c r="A24" s="125"/>
      <c r="B24" s="299"/>
      <c r="C24" s="300"/>
      <c r="D24" s="300"/>
      <c r="E24" s="300"/>
      <c r="F24" s="300"/>
      <c r="G24" s="300"/>
      <c r="H24" s="300"/>
      <c r="I24" s="300"/>
      <c r="J24" s="300"/>
      <c r="K24" s="301"/>
    </row>
    <row r="25" spans="1:11" ht="15" customHeight="1" x14ac:dyDescent="0.3">
      <c r="A25" s="125"/>
      <c r="B25" s="302" t="s">
        <v>114</v>
      </c>
      <c r="C25" s="303"/>
      <c r="D25" s="303"/>
      <c r="E25" s="303"/>
      <c r="F25" s="303"/>
      <c r="G25" s="303"/>
      <c r="H25" s="303"/>
      <c r="I25" s="304"/>
      <c r="J25" s="305">
        <f>SUM(J17:K23)</f>
        <v>0</v>
      </c>
      <c r="K25" s="306"/>
    </row>
    <row r="26" spans="1:11" ht="15" customHeight="1" thickBot="1" x14ac:dyDescent="0.35">
      <c r="A26" s="125"/>
      <c r="B26" s="299"/>
      <c r="C26" s="300"/>
      <c r="D26" s="300"/>
      <c r="E26" s="300"/>
      <c r="F26" s="300"/>
      <c r="G26" s="300"/>
      <c r="H26" s="300"/>
      <c r="I26" s="300"/>
      <c r="J26" s="300"/>
      <c r="K26" s="301"/>
    </row>
    <row r="27" spans="1:11" ht="6.75" customHeight="1" x14ac:dyDescent="0.3">
      <c r="A27" s="126"/>
      <c r="B27" s="3"/>
      <c r="C27" s="127"/>
      <c r="D27" s="3"/>
      <c r="E27" s="3"/>
      <c r="F27" s="3"/>
      <c r="G27" s="3"/>
      <c r="H27" s="3"/>
      <c r="I27" s="3"/>
      <c r="J27" s="3"/>
      <c r="K27" s="128"/>
    </row>
    <row r="28" spans="1:11" ht="53.25" customHeight="1" thickBot="1" x14ac:dyDescent="0.35">
      <c r="A28" s="129" t="s">
        <v>57</v>
      </c>
      <c r="B28" s="307" t="s">
        <v>107</v>
      </c>
      <c r="C28" s="307"/>
      <c r="D28" s="307"/>
      <c r="E28" s="307"/>
      <c r="F28" s="307"/>
      <c r="G28" s="307"/>
      <c r="H28" s="307"/>
      <c r="I28" s="307"/>
      <c r="J28" s="307"/>
      <c r="K28" s="308"/>
    </row>
    <row r="29" spans="1:11" ht="11.1" customHeight="1" x14ac:dyDescent="0.3">
      <c r="B29" s="298"/>
      <c r="C29" s="298"/>
      <c r="D29" s="298"/>
      <c r="E29" s="298"/>
      <c r="F29" s="298"/>
      <c r="G29" s="298"/>
      <c r="H29" s="298"/>
      <c r="I29" s="298"/>
      <c r="J29" s="298"/>
      <c r="K29" s="298"/>
    </row>
    <row r="30" spans="1:11" x14ac:dyDescent="0.3">
      <c r="B30" s="298"/>
      <c r="C30" s="298"/>
      <c r="D30" s="298"/>
      <c r="E30" s="298"/>
      <c r="F30" s="298"/>
      <c r="G30" s="298"/>
      <c r="H30" s="298"/>
      <c r="I30" s="298"/>
      <c r="J30" s="298"/>
      <c r="K30" s="298"/>
    </row>
    <row r="31" spans="1:11" ht="12" customHeight="1" x14ac:dyDescent="0.3">
      <c r="B31" s="298"/>
      <c r="C31" s="298"/>
      <c r="D31" s="298"/>
      <c r="E31" s="298"/>
      <c r="F31" s="298"/>
      <c r="G31" s="298"/>
      <c r="H31" s="298"/>
      <c r="I31" s="298"/>
      <c r="J31" s="298"/>
      <c r="K31" s="298"/>
    </row>
  </sheetData>
  <sheetProtection algorithmName="SHA-512" hashValue="2PhXOW1JAXpSGHCUVb0Nv2SSx6pMOsYFulbfgb1B5vQeX2BeRtaB2Xp9N97XkreTLHk4HsS2UhhM7O4PdxBtjQ==" saltValue="bD5DE3FcDJEnB7GJd2dyqw=="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7F23-B6F0-46E7-BA45-963510F75CF4}">
  <sheetPr>
    <pageSetUpPr fitToPage="1"/>
  </sheetPr>
  <dimension ref="B2:R81"/>
  <sheetViews>
    <sheetView showZeros="0" view="pageBreakPreview" topLeftCell="A16" zoomScaleNormal="100" zoomScaleSheetLayoutView="100" workbookViewId="0">
      <selection activeCell="G58" sqref="G58:H58"/>
    </sheetView>
  </sheetViews>
  <sheetFormatPr defaultColWidth="9.109375" defaultRowHeight="13.2" x14ac:dyDescent="0.3"/>
  <cols>
    <col min="1" max="1" width="2.33203125" style="5" customWidth="1"/>
    <col min="2" max="2" width="9.33203125" style="5" customWidth="1"/>
    <col min="3" max="3" width="7" style="5" customWidth="1"/>
    <col min="4" max="4" width="26.44140625" style="5" customWidth="1"/>
    <col min="5" max="6" width="9.109375" style="5"/>
    <col min="7" max="7" width="9.109375" style="5" customWidth="1"/>
    <col min="8" max="8" width="5.44140625" style="5" customWidth="1"/>
    <col min="9" max="9" width="9.109375" style="5"/>
    <col min="10" max="10" width="13.6640625" style="5" customWidth="1"/>
    <col min="11" max="12" width="9.109375" style="5"/>
    <col min="13" max="13" width="2.33203125" style="5" customWidth="1"/>
    <col min="14" max="14" width="9.109375" style="5"/>
    <col min="15" max="15" width="9.109375" style="83"/>
    <col min="16" max="16384" width="9.109375" style="5"/>
  </cols>
  <sheetData>
    <row r="2" spans="2:15" ht="15.75" customHeight="1" x14ac:dyDescent="0.3">
      <c r="B2" s="151" t="s">
        <v>59</v>
      </c>
      <c r="C2" s="151"/>
      <c r="D2" s="151"/>
      <c r="E2" s="151"/>
      <c r="F2" s="151"/>
      <c r="G2" s="151"/>
      <c r="H2" s="151"/>
      <c r="I2" s="151"/>
      <c r="J2" s="151"/>
      <c r="K2" s="151"/>
      <c r="L2" s="151"/>
    </row>
    <row r="3" spans="2:15" ht="15" customHeight="1" x14ac:dyDescent="0.3">
      <c r="B3" s="151"/>
      <c r="C3" s="151"/>
      <c r="D3" s="151"/>
      <c r="E3" s="151"/>
      <c r="F3" s="151"/>
      <c r="G3" s="151"/>
      <c r="H3" s="151"/>
      <c r="I3" s="151"/>
      <c r="J3" s="151"/>
      <c r="K3" s="151"/>
      <c r="L3" s="151"/>
    </row>
    <row r="4" spans="2:15" ht="15" customHeight="1" x14ac:dyDescent="0.3">
      <c r="B4" s="151"/>
      <c r="C4" s="151"/>
      <c r="D4" s="151"/>
      <c r="E4" s="151"/>
      <c r="F4" s="151"/>
      <c r="G4" s="151"/>
      <c r="H4" s="151"/>
      <c r="I4" s="151"/>
      <c r="J4" s="151"/>
      <c r="K4" s="151"/>
      <c r="L4" s="151"/>
    </row>
    <row r="5" spans="2:15" ht="15" customHeight="1" x14ac:dyDescent="0.3">
      <c r="B5" s="151"/>
      <c r="C5" s="151"/>
      <c r="D5" s="151"/>
      <c r="E5" s="151"/>
      <c r="F5" s="151"/>
      <c r="G5" s="151"/>
      <c r="H5" s="151"/>
      <c r="I5" s="151"/>
      <c r="J5" s="151"/>
      <c r="K5" s="151"/>
      <c r="L5" s="151"/>
    </row>
    <row r="6" spans="2:15" ht="6" customHeight="1" x14ac:dyDescent="0.3">
      <c r="B6" s="151"/>
      <c r="C6" s="151"/>
      <c r="D6" s="151"/>
      <c r="E6" s="151"/>
      <c r="F6" s="151"/>
      <c r="G6" s="151"/>
      <c r="H6" s="151"/>
      <c r="I6" s="151"/>
      <c r="J6" s="151"/>
      <c r="K6" s="151"/>
      <c r="L6" s="151"/>
    </row>
    <row r="7" spans="2:15" ht="48.75" customHeight="1" thickBot="1" x14ac:dyDescent="0.35">
      <c r="B7" s="202" t="s">
        <v>88</v>
      </c>
      <c r="C7" s="202"/>
      <c r="D7" s="202"/>
      <c r="E7" s="202"/>
      <c r="F7" s="202"/>
      <c r="G7" s="202"/>
      <c r="H7" s="202"/>
      <c r="I7" s="202"/>
      <c r="J7" s="202"/>
      <c r="K7" s="202"/>
      <c r="L7" s="202"/>
    </row>
    <row r="8" spans="2:15" ht="15" customHeight="1" x14ac:dyDescent="0.3">
      <c r="B8" s="167" t="s">
        <v>62</v>
      </c>
      <c r="C8" s="168"/>
      <c r="D8" s="168"/>
      <c r="E8" s="113"/>
      <c r="F8" s="265"/>
      <c r="G8" s="265"/>
      <c r="H8" s="265"/>
      <c r="I8" s="265"/>
      <c r="J8" s="265"/>
      <c r="K8" s="265"/>
      <c r="L8" s="266"/>
    </row>
    <row r="9" spans="2:15" ht="15" customHeight="1" thickBot="1" x14ac:dyDescent="0.35">
      <c r="B9" s="270" t="s">
        <v>86</v>
      </c>
      <c r="C9" s="271"/>
      <c r="D9" s="272"/>
      <c r="E9" s="267"/>
      <c r="F9" s="268"/>
      <c r="G9" s="268"/>
      <c r="H9" s="268"/>
      <c r="I9" s="268"/>
      <c r="J9" s="268"/>
      <c r="K9" s="268"/>
      <c r="L9" s="269"/>
    </row>
    <row r="10" spans="2:15" x14ac:dyDescent="0.3">
      <c r="B10" s="78" t="s">
        <v>8</v>
      </c>
      <c r="C10" s="12"/>
      <c r="D10" s="12"/>
      <c r="E10" s="12"/>
      <c r="F10" s="12"/>
      <c r="G10" s="12"/>
      <c r="H10" s="12"/>
      <c r="I10" s="12"/>
      <c r="J10" s="12"/>
      <c r="K10" s="12"/>
      <c r="L10" s="13"/>
      <c r="O10" s="83">
        <v>1</v>
      </c>
    </row>
    <row r="11" spans="2:15" ht="6.75" customHeight="1" x14ac:dyDescent="0.3">
      <c r="B11" s="49"/>
      <c r="L11" s="17"/>
      <c r="O11" s="83">
        <v>2</v>
      </c>
    </row>
    <row r="12" spans="2:15" ht="13.2" customHeight="1" x14ac:dyDescent="0.3">
      <c r="B12" s="140" t="s">
        <v>28</v>
      </c>
      <c r="C12" s="251"/>
      <c r="D12" s="251"/>
      <c r="E12" s="252"/>
      <c r="F12" s="258"/>
      <c r="G12" s="163" t="s">
        <v>9</v>
      </c>
      <c r="H12" s="163"/>
      <c r="I12" s="163"/>
      <c r="J12" s="164"/>
      <c r="K12" s="263"/>
      <c r="L12" s="264"/>
      <c r="O12" s="83">
        <v>3</v>
      </c>
    </row>
    <row r="13" spans="2:15" ht="6.75" customHeight="1" x14ac:dyDescent="0.3">
      <c r="B13" s="255"/>
      <c r="C13" s="256"/>
      <c r="D13" s="256"/>
      <c r="E13" s="256"/>
      <c r="F13" s="256"/>
      <c r="G13" s="256"/>
      <c r="H13" s="256"/>
      <c r="I13" s="256"/>
      <c r="J13" s="256"/>
      <c r="K13" s="256"/>
      <c r="L13" s="257"/>
      <c r="O13" s="83">
        <v>4</v>
      </c>
    </row>
    <row r="14" spans="2:15" ht="27" customHeight="1" x14ac:dyDescent="0.3">
      <c r="B14" s="140" t="s">
        <v>10</v>
      </c>
      <c r="C14" s="251"/>
      <c r="D14" s="251"/>
      <c r="E14" s="252"/>
      <c r="F14" s="258"/>
      <c r="G14" s="162" t="s">
        <v>63</v>
      </c>
      <c r="H14" s="163"/>
      <c r="I14" s="143"/>
      <c r="J14" s="253"/>
      <c r="K14" s="253"/>
      <c r="L14" s="254"/>
      <c r="O14" s="83">
        <v>5</v>
      </c>
    </row>
    <row r="15" spans="2:15" ht="6.75" customHeight="1" x14ac:dyDescent="0.3">
      <c r="B15" s="255"/>
      <c r="C15" s="256"/>
      <c r="D15" s="256"/>
      <c r="E15" s="256"/>
      <c r="F15" s="256"/>
      <c r="G15" s="256"/>
      <c r="H15" s="256"/>
      <c r="I15" s="256"/>
      <c r="J15" s="256"/>
      <c r="K15" s="256"/>
      <c r="L15" s="257"/>
    </row>
    <row r="16" spans="2:15" x14ac:dyDescent="0.3">
      <c r="B16" s="140" t="s">
        <v>29</v>
      </c>
      <c r="C16" s="251"/>
      <c r="D16" s="251"/>
      <c r="E16" s="252"/>
      <c r="F16" s="258"/>
      <c r="G16" s="251" t="s">
        <v>30</v>
      </c>
      <c r="H16" s="251"/>
      <c r="I16" s="251"/>
      <c r="J16" s="252"/>
      <c r="K16" s="253"/>
      <c r="L16" s="254"/>
    </row>
    <row r="17" spans="2:15" ht="6.75" customHeight="1" x14ac:dyDescent="0.3">
      <c r="B17" s="255"/>
      <c r="C17" s="256"/>
      <c r="D17" s="256"/>
      <c r="E17" s="256"/>
      <c r="F17" s="256"/>
      <c r="G17" s="256"/>
      <c r="H17" s="256"/>
      <c r="I17" s="256"/>
      <c r="J17" s="256"/>
      <c r="K17" s="256"/>
      <c r="L17" s="257"/>
    </row>
    <row r="18" spans="2:15" x14ac:dyDescent="0.3">
      <c r="B18" s="140" t="s">
        <v>31</v>
      </c>
      <c r="C18" s="251"/>
      <c r="D18" s="251"/>
      <c r="E18" s="262"/>
      <c r="F18" s="258"/>
      <c r="G18" s="251" t="s">
        <v>32</v>
      </c>
      <c r="H18" s="251"/>
      <c r="I18" s="251"/>
      <c r="J18" s="252"/>
      <c r="K18" s="258"/>
      <c r="L18" s="79" t="s">
        <v>33</v>
      </c>
      <c r="O18" s="132"/>
    </row>
    <row r="19" spans="2:15" ht="6.75" customHeight="1" x14ac:dyDescent="0.3">
      <c r="B19" s="255"/>
      <c r="C19" s="256"/>
      <c r="D19" s="256"/>
      <c r="E19" s="256"/>
      <c r="F19" s="256"/>
      <c r="G19" s="256"/>
      <c r="H19" s="256"/>
      <c r="I19" s="256"/>
      <c r="J19" s="256"/>
      <c r="K19" s="256"/>
      <c r="L19" s="257"/>
    </row>
    <row r="20" spans="2:15" ht="14.4" customHeight="1" x14ac:dyDescent="0.3">
      <c r="B20" s="140" t="s">
        <v>26</v>
      </c>
      <c r="C20" s="251"/>
      <c r="D20" s="251"/>
      <c r="E20" s="252"/>
      <c r="F20" s="253"/>
      <c r="G20" s="253"/>
      <c r="H20" s="253"/>
      <c r="I20" s="253"/>
      <c r="J20" s="253"/>
      <c r="K20" s="253"/>
      <c r="L20" s="254"/>
      <c r="O20" s="132"/>
    </row>
    <row r="21" spans="2:15" ht="6.75" customHeight="1" thickBot="1" x14ac:dyDescent="0.35">
      <c r="B21" s="259"/>
      <c r="C21" s="260"/>
      <c r="D21" s="260"/>
      <c r="E21" s="260"/>
      <c r="F21" s="260"/>
      <c r="G21" s="260"/>
      <c r="H21" s="260"/>
      <c r="I21" s="260"/>
      <c r="J21" s="260"/>
      <c r="K21" s="260"/>
      <c r="L21" s="261"/>
    </row>
    <row r="22" spans="2:15" s="40" customFormat="1" x14ac:dyDescent="0.3">
      <c r="B22" s="248">
        <v>1</v>
      </c>
      <c r="C22" s="249" t="s">
        <v>85</v>
      </c>
      <c r="D22" s="249"/>
      <c r="E22" s="249"/>
      <c r="F22" s="249"/>
      <c r="G22" s="249"/>
      <c r="H22" s="249"/>
      <c r="I22" s="249"/>
      <c r="J22" s="249"/>
      <c r="K22" s="249"/>
      <c r="L22" s="250"/>
      <c r="O22" s="83"/>
    </row>
    <row r="23" spans="2:15" x14ac:dyDescent="0.3">
      <c r="B23" s="248"/>
      <c r="C23" s="80" t="s">
        <v>34</v>
      </c>
      <c r="D23" s="243" t="s">
        <v>35</v>
      </c>
      <c r="E23" s="243"/>
      <c r="F23" s="243"/>
      <c r="G23" s="243"/>
      <c r="H23" s="243"/>
      <c r="I23" s="243"/>
      <c r="J23" s="243"/>
      <c r="K23" s="229" t="s">
        <v>36</v>
      </c>
      <c r="L23" s="230"/>
    </row>
    <row r="24" spans="2:15" x14ac:dyDescent="0.3">
      <c r="B24" s="248"/>
      <c r="C24" s="243" t="s">
        <v>37</v>
      </c>
      <c r="D24" s="243"/>
      <c r="E24" s="243"/>
      <c r="F24" s="243"/>
      <c r="G24" s="243"/>
      <c r="H24" s="243"/>
      <c r="I24" s="243"/>
      <c r="J24" s="243"/>
      <c r="K24" s="243"/>
      <c r="L24" s="244"/>
    </row>
    <row r="25" spans="2:15" x14ac:dyDescent="0.3">
      <c r="B25" s="248"/>
      <c r="C25" s="134">
        <v>1.1000000000000001</v>
      </c>
      <c r="D25" s="197" t="s">
        <v>66</v>
      </c>
      <c r="E25" s="197"/>
      <c r="F25" s="197"/>
      <c r="G25" s="197"/>
      <c r="H25" s="197"/>
      <c r="I25" s="197"/>
      <c r="J25" s="197"/>
      <c r="K25" s="246"/>
      <c r="L25" s="247"/>
    </row>
    <row r="26" spans="2:15" x14ac:dyDescent="0.3">
      <c r="B26" s="248"/>
      <c r="C26" s="134">
        <v>1.2</v>
      </c>
      <c r="D26" s="197" t="s">
        <v>67</v>
      </c>
      <c r="E26" s="197"/>
      <c r="F26" s="197"/>
      <c r="G26" s="197"/>
      <c r="H26" s="197"/>
      <c r="I26" s="197"/>
      <c r="J26" s="197"/>
      <c r="K26" s="246"/>
      <c r="L26" s="247"/>
    </row>
    <row r="27" spans="2:15" x14ac:dyDescent="0.3">
      <c r="B27" s="248"/>
      <c r="C27" s="134">
        <v>1.3</v>
      </c>
      <c r="D27" s="197" t="s">
        <v>68</v>
      </c>
      <c r="E27" s="197"/>
      <c r="F27" s="197"/>
      <c r="G27" s="197"/>
      <c r="H27" s="197"/>
      <c r="I27" s="197"/>
      <c r="J27" s="197"/>
      <c r="K27" s="246"/>
      <c r="L27" s="247"/>
    </row>
    <row r="28" spans="2:15" x14ac:dyDescent="0.3">
      <c r="B28" s="248"/>
      <c r="C28" s="134">
        <v>1.4</v>
      </c>
      <c r="D28" s="197" t="s">
        <v>69</v>
      </c>
      <c r="E28" s="197"/>
      <c r="F28" s="197"/>
      <c r="G28" s="197"/>
      <c r="H28" s="197"/>
      <c r="I28" s="197"/>
      <c r="J28" s="197"/>
      <c r="K28" s="246"/>
      <c r="L28" s="247"/>
    </row>
    <row r="29" spans="2:15" x14ac:dyDescent="0.3">
      <c r="B29" s="248"/>
      <c r="C29" s="134">
        <v>1.5</v>
      </c>
      <c r="D29" s="197" t="s">
        <v>70</v>
      </c>
      <c r="E29" s="197"/>
      <c r="F29" s="197"/>
      <c r="G29" s="197"/>
      <c r="H29" s="197"/>
      <c r="I29" s="197"/>
      <c r="J29" s="197"/>
      <c r="K29" s="246"/>
      <c r="L29" s="247"/>
    </row>
    <row r="30" spans="2:15" x14ac:dyDescent="0.3">
      <c r="B30" s="248"/>
      <c r="C30" s="134">
        <v>1.6</v>
      </c>
      <c r="D30" s="197" t="s">
        <v>71</v>
      </c>
      <c r="E30" s="197"/>
      <c r="F30" s="197"/>
      <c r="G30" s="197"/>
      <c r="H30" s="197"/>
      <c r="I30" s="197"/>
      <c r="J30" s="197"/>
      <c r="K30" s="246"/>
      <c r="L30" s="247"/>
    </row>
    <row r="31" spans="2:15" x14ac:dyDescent="0.3">
      <c r="B31" s="248"/>
      <c r="C31" s="134">
        <v>1.7</v>
      </c>
      <c r="D31" s="197" t="s">
        <v>72</v>
      </c>
      <c r="E31" s="197"/>
      <c r="F31" s="197"/>
      <c r="G31" s="197"/>
      <c r="H31" s="197"/>
      <c r="I31" s="197"/>
      <c r="J31" s="197"/>
      <c r="K31" s="246"/>
      <c r="L31" s="247"/>
    </row>
    <row r="32" spans="2:15" ht="13.2" customHeight="1" x14ac:dyDescent="0.3">
      <c r="B32" s="248"/>
      <c r="C32" s="134">
        <v>1.8</v>
      </c>
      <c r="D32" s="197" t="s">
        <v>80</v>
      </c>
      <c r="E32" s="197"/>
      <c r="F32" s="197"/>
      <c r="G32" s="197"/>
      <c r="H32" s="197"/>
      <c r="I32" s="197"/>
      <c r="J32" s="197"/>
      <c r="K32" s="246"/>
      <c r="L32" s="247"/>
    </row>
    <row r="33" spans="2:18" ht="15" customHeight="1" x14ac:dyDescent="0.3">
      <c r="B33" s="248"/>
      <c r="C33" s="134">
        <v>1.9</v>
      </c>
      <c r="D33" s="197" t="s">
        <v>74</v>
      </c>
      <c r="E33" s="197"/>
      <c r="F33" s="197"/>
      <c r="G33" s="197"/>
      <c r="H33" s="197"/>
      <c r="I33" s="197"/>
      <c r="J33" s="197"/>
      <c r="K33" s="246"/>
      <c r="L33" s="247"/>
    </row>
    <row r="34" spans="2:18" ht="13.2" customHeight="1" x14ac:dyDescent="0.3">
      <c r="B34" s="248"/>
      <c r="C34" s="81">
        <v>1.1000000000000001</v>
      </c>
      <c r="D34" s="197" t="s">
        <v>81</v>
      </c>
      <c r="E34" s="197"/>
      <c r="F34" s="197"/>
      <c r="G34" s="197"/>
      <c r="H34" s="197"/>
      <c r="I34" s="197"/>
      <c r="J34" s="197"/>
      <c r="K34" s="246"/>
      <c r="L34" s="247"/>
    </row>
    <row r="35" spans="2:18" x14ac:dyDescent="0.3">
      <c r="B35" s="248"/>
      <c r="C35" s="134">
        <v>1.1100000000000001</v>
      </c>
      <c r="D35" s="197" t="s">
        <v>76</v>
      </c>
      <c r="E35" s="197"/>
      <c r="F35" s="197"/>
      <c r="G35" s="197"/>
      <c r="H35" s="197"/>
      <c r="I35" s="197"/>
      <c r="J35" s="197"/>
      <c r="K35" s="246"/>
      <c r="L35" s="247"/>
    </row>
    <row r="36" spans="2:18" ht="15" customHeight="1" x14ac:dyDescent="0.3">
      <c r="B36" s="248"/>
      <c r="C36" s="134">
        <v>1.1200000000000001</v>
      </c>
      <c r="D36" s="197" t="s">
        <v>77</v>
      </c>
      <c r="E36" s="197"/>
      <c r="F36" s="197"/>
      <c r="G36" s="197"/>
      <c r="H36" s="197"/>
      <c r="I36" s="197"/>
      <c r="J36" s="197"/>
      <c r="K36" s="246"/>
      <c r="L36" s="247"/>
      <c r="O36" s="132"/>
    </row>
    <row r="37" spans="2:18" ht="15" customHeight="1" x14ac:dyDescent="0.3">
      <c r="B37" s="248"/>
      <c r="C37" s="134">
        <v>1.1299999999999999</v>
      </c>
      <c r="D37" s="162" t="s">
        <v>78</v>
      </c>
      <c r="E37" s="163"/>
      <c r="F37" s="163"/>
      <c r="G37" s="163"/>
      <c r="H37" s="163"/>
      <c r="I37" s="163"/>
      <c r="J37" s="143"/>
      <c r="K37" s="246"/>
      <c r="L37" s="247"/>
      <c r="O37" s="132"/>
    </row>
    <row r="38" spans="2:18" ht="15" customHeight="1" x14ac:dyDescent="0.3">
      <c r="B38" s="248"/>
      <c r="C38" s="134">
        <v>1.1399999999999999</v>
      </c>
      <c r="D38" s="197" t="s">
        <v>27</v>
      </c>
      <c r="E38" s="197"/>
      <c r="F38" s="197"/>
      <c r="G38" s="197"/>
      <c r="H38" s="197"/>
      <c r="I38" s="197"/>
      <c r="J38" s="197"/>
      <c r="K38" s="246"/>
      <c r="L38" s="247"/>
      <c r="O38" s="132"/>
    </row>
    <row r="39" spans="2:18" ht="15" customHeight="1" x14ac:dyDescent="0.3">
      <c r="B39" s="248"/>
      <c r="C39" s="134">
        <v>1.1499999999999999</v>
      </c>
      <c r="D39" s="197" t="s">
        <v>79</v>
      </c>
      <c r="E39" s="197"/>
      <c r="F39" s="197"/>
      <c r="G39" s="197"/>
      <c r="H39" s="197"/>
      <c r="I39" s="197"/>
      <c r="J39" s="197"/>
      <c r="K39" s="246"/>
      <c r="L39" s="247"/>
    </row>
    <row r="40" spans="2:18" s="40" customFormat="1" ht="15" customHeight="1" x14ac:dyDescent="0.3">
      <c r="B40" s="248"/>
      <c r="C40" s="242" t="s">
        <v>38</v>
      </c>
      <c r="D40" s="242"/>
      <c r="E40" s="242"/>
      <c r="F40" s="242"/>
      <c r="G40" s="242"/>
      <c r="H40" s="242"/>
      <c r="I40" s="242"/>
      <c r="J40" s="242"/>
      <c r="K40" s="212">
        <f>SUM(K25:L39)</f>
        <v>0</v>
      </c>
      <c r="L40" s="213"/>
      <c r="O40" s="83"/>
    </row>
    <row r="41" spans="2:18" x14ac:dyDescent="0.3">
      <c r="B41" s="248"/>
      <c r="C41" s="243" t="s">
        <v>39</v>
      </c>
      <c r="D41" s="243"/>
      <c r="E41" s="243"/>
      <c r="F41" s="243"/>
      <c r="G41" s="243"/>
      <c r="H41" s="243"/>
      <c r="I41" s="243"/>
      <c r="J41" s="243"/>
      <c r="K41" s="243"/>
      <c r="L41" s="244"/>
    </row>
    <row r="42" spans="2:18" x14ac:dyDescent="0.3">
      <c r="B42" s="248"/>
      <c r="C42" s="227" t="s">
        <v>35</v>
      </c>
      <c r="D42" s="227"/>
      <c r="E42" s="227"/>
      <c r="F42" s="227"/>
      <c r="G42" s="228" t="s">
        <v>46</v>
      </c>
      <c r="H42" s="228"/>
      <c r="I42" s="80" t="s">
        <v>47</v>
      </c>
      <c r="J42" s="85" t="s">
        <v>48</v>
      </c>
      <c r="K42" s="229" t="s">
        <v>49</v>
      </c>
      <c r="L42" s="230"/>
    </row>
    <row r="43" spans="2:18" x14ac:dyDescent="0.3">
      <c r="B43" s="248"/>
      <c r="C43" s="134">
        <v>1.1599999999999999</v>
      </c>
      <c r="D43" s="238" t="s">
        <v>7</v>
      </c>
      <c r="E43" s="238"/>
      <c r="F43" s="238"/>
      <c r="G43" s="228"/>
      <c r="H43" s="228"/>
      <c r="I43" s="138"/>
      <c r="J43" s="137"/>
      <c r="K43" s="240">
        <f>SUM(K44:L50)</f>
        <v>0</v>
      </c>
      <c r="L43" s="241"/>
      <c r="R43" s="83"/>
    </row>
    <row r="44" spans="2:18" ht="13.8" customHeight="1" x14ac:dyDescent="0.3">
      <c r="B44" s="248"/>
      <c r="C44" s="134" t="s">
        <v>115</v>
      </c>
      <c r="D44" s="245" t="s">
        <v>94</v>
      </c>
      <c r="E44" s="245"/>
      <c r="F44" s="245"/>
      <c r="G44" s="239"/>
      <c r="H44" s="239"/>
      <c r="I44" s="135"/>
      <c r="J44" s="111"/>
      <c r="K44" s="240">
        <f>J44*G44</f>
        <v>0</v>
      </c>
      <c r="L44" s="241"/>
      <c r="R44" s="83"/>
    </row>
    <row r="45" spans="2:18" ht="13.8" customHeight="1" x14ac:dyDescent="0.3">
      <c r="B45" s="248"/>
      <c r="C45" s="134" t="s">
        <v>116</v>
      </c>
      <c r="D45" s="245" t="s">
        <v>95</v>
      </c>
      <c r="E45" s="245"/>
      <c r="F45" s="245"/>
      <c r="G45" s="239"/>
      <c r="H45" s="239"/>
      <c r="I45" s="135"/>
      <c r="J45" s="111"/>
      <c r="K45" s="240">
        <f t="shared" ref="K45:K50" si="0">J45*G45</f>
        <v>0</v>
      </c>
      <c r="L45" s="241"/>
      <c r="R45" s="83"/>
    </row>
    <row r="46" spans="2:18" ht="13.8" customHeight="1" x14ac:dyDescent="0.3">
      <c r="B46" s="248"/>
      <c r="C46" s="134" t="s">
        <v>117</v>
      </c>
      <c r="D46" s="245" t="s">
        <v>96</v>
      </c>
      <c r="E46" s="245"/>
      <c r="F46" s="245"/>
      <c r="G46" s="239"/>
      <c r="H46" s="239"/>
      <c r="I46" s="135"/>
      <c r="J46" s="111"/>
      <c r="K46" s="240">
        <f t="shared" si="0"/>
        <v>0</v>
      </c>
      <c r="L46" s="241"/>
      <c r="R46" s="83"/>
    </row>
    <row r="47" spans="2:18" ht="13.8" customHeight="1" x14ac:dyDescent="0.3">
      <c r="B47" s="248"/>
      <c r="C47" s="134" t="s">
        <v>118</v>
      </c>
      <c r="D47" s="245" t="s">
        <v>97</v>
      </c>
      <c r="E47" s="245"/>
      <c r="F47" s="245"/>
      <c r="G47" s="239"/>
      <c r="H47" s="239"/>
      <c r="I47" s="135"/>
      <c r="J47" s="111"/>
      <c r="K47" s="240">
        <f t="shared" si="0"/>
        <v>0</v>
      </c>
      <c r="L47" s="241"/>
      <c r="R47" s="83"/>
    </row>
    <row r="48" spans="2:18" ht="13.8" customHeight="1" x14ac:dyDescent="0.3">
      <c r="B48" s="248"/>
      <c r="C48" s="134" t="s">
        <v>119</v>
      </c>
      <c r="D48" s="245" t="s">
        <v>98</v>
      </c>
      <c r="E48" s="245"/>
      <c r="F48" s="245"/>
      <c r="G48" s="239"/>
      <c r="H48" s="239"/>
      <c r="I48" s="135"/>
      <c r="J48" s="111"/>
      <c r="K48" s="240">
        <f t="shared" si="0"/>
        <v>0</v>
      </c>
      <c r="L48" s="241"/>
      <c r="R48" s="83"/>
    </row>
    <row r="49" spans="2:18" ht="13.8" customHeight="1" x14ac:dyDescent="0.3">
      <c r="B49" s="248"/>
      <c r="C49" s="134" t="s">
        <v>120</v>
      </c>
      <c r="D49" s="245" t="s">
        <v>99</v>
      </c>
      <c r="E49" s="245"/>
      <c r="F49" s="245"/>
      <c r="G49" s="239"/>
      <c r="H49" s="239"/>
      <c r="I49" s="135"/>
      <c r="J49" s="111"/>
      <c r="K49" s="240">
        <f t="shared" si="0"/>
        <v>0</v>
      </c>
      <c r="L49" s="241"/>
      <c r="R49" s="83"/>
    </row>
    <row r="50" spans="2:18" ht="13.8" customHeight="1" x14ac:dyDescent="0.3">
      <c r="B50" s="248"/>
      <c r="C50" s="134" t="s">
        <v>121</v>
      </c>
      <c r="D50" s="245" t="s">
        <v>100</v>
      </c>
      <c r="E50" s="245"/>
      <c r="F50" s="245"/>
      <c r="G50" s="239"/>
      <c r="H50" s="239"/>
      <c r="I50" s="135"/>
      <c r="J50" s="111"/>
      <c r="K50" s="240">
        <f t="shared" si="0"/>
        <v>0</v>
      </c>
      <c r="L50" s="241"/>
      <c r="R50" s="83"/>
    </row>
    <row r="51" spans="2:18" x14ac:dyDescent="0.3">
      <c r="B51" s="248"/>
      <c r="C51" s="134">
        <v>1.17</v>
      </c>
      <c r="D51" s="238" t="s">
        <v>22</v>
      </c>
      <c r="E51" s="238"/>
      <c r="F51" s="238"/>
      <c r="G51" s="239"/>
      <c r="H51" s="239"/>
      <c r="I51" s="139" t="s">
        <v>40</v>
      </c>
      <c r="J51" s="314">
        <f>K40</f>
        <v>0</v>
      </c>
      <c r="K51" s="240">
        <f>J51*G51%</f>
        <v>0</v>
      </c>
      <c r="L51" s="241"/>
    </row>
    <row r="52" spans="2:18" x14ac:dyDescent="0.3">
      <c r="B52" s="248"/>
      <c r="C52" s="134">
        <v>1.18</v>
      </c>
      <c r="D52" s="238" t="s">
        <v>6</v>
      </c>
      <c r="E52" s="238"/>
      <c r="F52" s="238"/>
      <c r="G52" s="239"/>
      <c r="H52" s="239"/>
      <c r="I52" s="135" t="s">
        <v>41</v>
      </c>
      <c r="J52" s="110"/>
      <c r="K52" s="240">
        <f>J52*G52</f>
        <v>0</v>
      </c>
      <c r="L52" s="241"/>
      <c r="O52" s="83" t="s">
        <v>42</v>
      </c>
    </row>
    <row r="53" spans="2:18" x14ac:dyDescent="0.3">
      <c r="B53" s="248"/>
      <c r="C53" s="211" t="s">
        <v>43</v>
      </c>
      <c r="D53" s="211"/>
      <c r="E53" s="211"/>
      <c r="F53" s="211"/>
      <c r="G53" s="211"/>
      <c r="H53" s="211"/>
      <c r="I53" s="211"/>
      <c r="J53" s="211"/>
      <c r="K53" s="212">
        <f>K43+K51+K52</f>
        <v>0</v>
      </c>
      <c r="L53" s="213"/>
      <c r="O53" s="83" t="s">
        <v>44</v>
      </c>
    </row>
    <row r="54" spans="2:18" ht="6.75" customHeight="1" x14ac:dyDescent="0.3">
      <c r="B54" s="248"/>
      <c r="C54" s="231"/>
      <c r="D54" s="231"/>
      <c r="E54" s="231"/>
      <c r="F54" s="231"/>
      <c r="G54" s="231"/>
      <c r="H54" s="231"/>
      <c r="I54" s="231"/>
      <c r="J54" s="231"/>
      <c r="K54" s="231"/>
      <c r="L54" s="232"/>
      <c r="O54" s="83" t="s">
        <v>41</v>
      </c>
    </row>
    <row r="55" spans="2:18" ht="13.8" thickBot="1" x14ac:dyDescent="0.35">
      <c r="B55" s="248"/>
      <c r="C55" s="233" t="s">
        <v>83</v>
      </c>
      <c r="D55" s="233"/>
      <c r="E55" s="233"/>
      <c r="F55" s="233"/>
      <c r="G55" s="233"/>
      <c r="H55" s="233"/>
      <c r="I55" s="233"/>
      <c r="J55" s="233"/>
      <c r="K55" s="234">
        <f>K40+K53</f>
        <v>0</v>
      </c>
      <c r="L55" s="235"/>
    </row>
    <row r="56" spans="2:18" s="40" customFormat="1" x14ac:dyDescent="0.3">
      <c r="B56" s="84">
        <v>2</v>
      </c>
      <c r="C56" s="236" t="s">
        <v>45</v>
      </c>
      <c r="D56" s="236"/>
      <c r="E56" s="236"/>
      <c r="F56" s="236"/>
      <c r="G56" s="236"/>
      <c r="H56" s="236"/>
      <c r="I56" s="236"/>
      <c r="J56" s="236"/>
      <c r="K56" s="236"/>
      <c r="L56" s="237"/>
      <c r="O56" s="83"/>
    </row>
    <row r="57" spans="2:18" x14ac:dyDescent="0.3">
      <c r="B57" s="22"/>
      <c r="C57" s="227" t="s">
        <v>35</v>
      </c>
      <c r="D57" s="227"/>
      <c r="E57" s="227"/>
      <c r="F57" s="227"/>
      <c r="G57" s="228" t="s">
        <v>46</v>
      </c>
      <c r="H57" s="228"/>
      <c r="I57" s="80" t="s">
        <v>47</v>
      </c>
      <c r="J57" s="85" t="s">
        <v>48</v>
      </c>
      <c r="K57" s="229" t="s">
        <v>49</v>
      </c>
      <c r="L57" s="230"/>
    </row>
    <row r="58" spans="2:18" ht="14.25" customHeight="1" x14ac:dyDescent="0.3">
      <c r="B58" s="22"/>
      <c r="C58" s="221" t="s">
        <v>50</v>
      </c>
      <c r="D58" s="221"/>
      <c r="E58" s="221"/>
      <c r="F58" s="221"/>
      <c r="G58" s="239"/>
      <c r="H58" s="239"/>
      <c r="I58" s="135"/>
      <c r="J58" s="313">
        <f>K40+K43+K51</f>
        <v>0</v>
      </c>
      <c r="K58" s="240">
        <f>G58%*J58</f>
        <v>0</v>
      </c>
      <c r="L58" s="241"/>
      <c r="O58" s="83" t="s">
        <v>40</v>
      </c>
    </row>
    <row r="59" spans="2:18" x14ac:dyDescent="0.3">
      <c r="B59" s="22"/>
      <c r="C59" s="221" t="s">
        <v>124</v>
      </c>
      <c r="D59" s="221"/>
      <c r="E59" s="221"/>
      <c r="F59" s="221"/>
      <c r="G59" s="239"/>
      <c r="H59" s="239"/>
      <c r="I59" s="139" t="s">
        <v>40</v>
      </c>
      <c r="J59" s="312">
        <f>K40+K44+K52+K58</f>
        <v>0</v>
      </c>
      <c r="K59" s="240">
        <f>G59%*J59</f>
        <v>0</v>
      </c>
      <c r="L59" s="241"/>
      <c r="O59" s="83" t="s">
        <v>41</v>
      </c>
    </row>
    <row r="60" spans="2:18" x14ac:dyDescent="0.3">
      <c r="B60" s="22"/>
      <c r="C60" s="211" t="s">
        <v>51</v>
      </c>
      <c r="D60" s="211"/>
      <c r="E60" s="211"/>
      <c r="F60" s="211"/>
      <c r="G60" s="211"/>
      <c r="H60" s="211"/>
      <c r="I60" s="211"/>
      <c r="J60" s="211"/>
      <c r="K60" s="212">
        <f>K59+K58</f>
        <v>0</v>
      </c>
      <c r="L60" s="213"/>
    </row>
    <row r="61" spans="2:18" ht="6.75" customHeight="1" thickBot="1" x14ac:dyDescent="0.35">
      <c r="B61" s="18"/>
      <c r="C61" s="214"/>
      <c r="D61" s="215"/>
      <c r="E61" s="215"/>
      <c r="F61" s="215"/>
      <c r="G61" s="215"/>
      <c r="H61" s="215"/>
      <c r="I61" s="215"/>
      <c r="J61" s="215"/>
      <c r="K61" s="215"/>
      <c r="L61" s="216"/>
      <c r="O61" s="133"/>
    </row>
    <row r="62" spans="2:18" ht="6.75" customHeight="1" x14ac:dyDescent="0.3">
      <c r="B62" s="87"/>
      <c r="C62" s="88"/>
      <c r="D62" s="136"/>
      <c r="E62" s="136"/>
      <c r="F62" s="136"/>
      <c r="G62" s="136"/>
      <c r="H62" s="136"/>
      <c r="I62" s="136"/>
      <c r="J62" s="136"/>
      <c r="K62" s="89"/>
      <c r="L62" s="90"/>
      <c r="O62" s="132"/>
    </row>
    <row r="63" spans="2:18" s="86" customFormat="1" ht="12.6" x14ac:dyDescent="0.3">
      <c r="B63" s="217" t="s">
        <v>64</v>
      </c>
      <c r="C63" s="218"/>
      <c r="D63" s="218"/>
      <c r="E63" s="218"/>
      <c r="F63" s="218"/>
      <c r="G63" s="218"/>
      <c r="H63" s="218"/>
      <c r="I63" s="218"/>
      <c r="J63" s="218"/>
      <c r="K63" s="219">
        <f>K55+K60+K40</f>
        <v>0</v>
      </c>
      <c r="L63" s="220"/>
      <c r="O63" s="132"/>
    </row>
    <row r="64" spans="2:18" s="40" customFormat="1" ht="6.75" customHeight="1" thickBot="1" x14ac:dyDescent="0.35">
      <c r="B64" s="91"/>
      <c r="C64" s="92"/>
      <c r="D64" s="92"/>
      <c r="E64" s="92"/>
      <c r="F64" s="92"/>
      <c r="G64" s="92"/>
      <c r="H64" s="92"/>
      <c r="I64" s="92"/>
      <c r="J64" s="92"/>
      <c r="K64" s="93"/>
      <c r="L64" s="94"/>
      <c r="O64" s="132"/>
    </row>
    <row r="65" spans="2:15" s="40" customFormat="1" ht="6.75" customHeight="1" thickBot="1" x14ac:dyDescent="0.35">
      <c r="B65" s="84"/>
      <c r="C65" s="11"/>
      <c r="D65" s="95"/>
      <c r="E65" s="95"/>
      <c r="F65" s="95"/>
      <c r="G65" s="95"/>
      <c r="H65" s="95"/>
      <c r="I65" s="95"/>
      <c r="J65" s="95"/>
      <c r="K65" s="95"/>
      <c r="L65" s="96"/>
      <c r="O65" s="83"/>
    </row>
    <row r="66" spans="2:15" ht="13.8" thickBot="1" x14ac:dyDescent="0.35">
      <c r="B66" s="49" t="s">
        <v>52</v>
      </c>
      <c r="C66" s="97"/>
      <c r="D66" s="40"/>
      <c r="E66" s="223">
        <f>E14/1000</f>
        <v>0</v>
      </c>
      <c r="F66" s="224"/>
      <c r="G66" s="40" t="s">
        <v>53</v>
      </c>
      <c r="H66" s="40"/>
      <c r="I66" s="40"/>
      <c r="J66" s="92" t="s">
        <v>54</v>
      </c>
      <c r="K66" s="315" t="e">
        <f>K63/E66</f>
        <v>#DIV/0!</v>
      </c>
      <c r="L66" s="316"/>
    </row>
    <row r="67" spans="2:15" ht="7.5" customHeight="1" thickBot="1" x14ac:dyDescent="0.35">
      <c r="B67" s="18"/>
      <c r="C67" s="19"/>
      <c r="D67" s="98"/>
      <c r="E67" s="99"/>
      <c r="F67" s="99"/>
      <c r="G67" s="98"/>
      <c r="H67" s="98"/>
      <c r="I67" s="98"/>
      <c r="J67" s="100"/>
      <c r="K67" s="101"/>
      <c r="L67" s="102"/>
    </row>
    <row r="68" spans="2:15" ht="6.75" customHeight="1" x14ac:dyDescent="0.3">
      <c r="B68" s="22"/>
      <c r="C68" s="97"/>
      <c r="D68" s="40"/>
      <c r="E68" s="40"/>
      <c r="F68" s="40"/>
      <c r="G68" s="40"/>
      <c r="H68" s="40"/>
      <c r="I68" s="40"/>
      <c r="J68" s="40"/>
      <c r="K68" s="103"/>
      <c r="L68" s="104"/>
    </row>
    <row r="69" spans="2:15" x14ac:dyDescent="0.3">
      <c r="B69" s="49" t="s">
        <v>55</v>
      </c>
      <c r="C69" s="97"/>
      <c r="D69" s="40"/>
      <c r="E69" s="40"/>
      <c r="F69" s="40"/>
      <c r="G69" s="40"/>
      <c r="H69" s="40"/>
      <c r="I69" s="40"/>
      <c r="J69" s="40"/>
      <c r="K69" s="103"/>
      <c r="L69" s="104"/>
    </row>
    <row r="70" spans="2:15" ht="60" customHeight="1" thickBot="1" x14ac:dyDescent="0.35">
      <c r="B70" s="309"/>
      <c r="C70" s="310"/>
      <c r="D70" s="310"/>
      <c r="E70" s="310"/>
      <c r="F70" s="310"/>
      <c r="G70" s="310"/>
      <c r="H70" s="310"/>
      <c r="I70" s="310"/>
      <c r="J70" s="310"/>
      <c r="K70" s="310"/>
      <c r="L70" s="311"/>
    </row>
    <row r="71" spans="2:15" ht="6.75" customHeight="1" thickBot="1" x14ac:dyDescent="0.35">
      <c r="B71" s="317"/>
      <c r="C71" s="318"/>
      <c r="D71" s="318"/>
      <c r="E71" s="318"/>
      <c r="F71" s="318"/>
      <c r="G71" s="318"/>
      <c r="H71" s="318"/>
      <c r="I71" s="318"/>
      <c r="J71" s="318"/>
      <c r="K71" s="319"/>
      <c r="L71" s="320"/>
      <c r="O71" s="132"/>
    </row>
    <row r="72" spans="2:15" ht="6.75" customHeight="1" x14ac:dyDescent="0.3">
      <c r="B72" s="10"/>
      <c r="C72" s="12"/>
      <c r="D72" s="12"/>
      <c r="E72" s="12"/>
      <c r="F72" s="12"/>
      <c r="G72" s="12"/>
      <c r="H72" s="12"/>
      <c r="I72" s="12"/>
      <c r="J72" s="12"/>
      <c r="K72" s="12"/>
      <c r="L72" s="13"/>
    </row>
    <row r="73" spans="2:15" s="40" customFormat="1" x14ac:dyDescent="0.3">
      <c r="B73" s="109" t="s">
        <v>56</v>
      </c>
      <c r="C73" s="208" t="s">
        <v>1</v>
      </c>
      <c r="D73" s="208"/>
      <c r="E73" s="208"/>
      <c r="F73" s="208"/>
      <c r="G73" s="209" t="s">
        <v>2</v>
      </c>
      <c r="H73" s="209"/>
      <c r="I73" s="209" t="s">
        <v>3</v>
      </c>
      <c r="J73" s="209"/>
      <c r="K73" s="209" t="s">
        <v>4</v>
      </c>
      <c r="L73" s="210"/>
      <c r="O73" s="83"/>
    </row>
    <row r="74" spans="2:15" x14ac:dyDescent="0.3">
      <c r="B74" s="76"/>
      <c r="C74" s="200"/>
      <c r="D74" s="200"/>
      <c r="E74" s="200"/>
      <c r="F74" s="200"/>
      <c r="G74" s="177"/>
      <c r="H74" s="177"/>
      <c r="I74" s="177"/>
      <c r="J74" s="177"/>
      <c r="K74" s="174"/>
      <c r="L74" s="175"/>
    </row>
    <row r="75" spans="2:15" x14ac:dyDescent="0.3">
      <c r="B75" s="76"/>
      <c r="C75" s="200"/>
      <c r="D75" s="200"/>
      <c r="E75" s="200"/>
      <c r="F75" s="200"/>
      <c r="G75" s="177"/>
      <c r="H75" s="177"/>
      <c r="I75" s="177"/>
      <c r="J75" s="177"/>
      <c r="K75" s="174"/>
      <c r="L75" s="175"/>
    </row>
    <row r="76" spans="2:15" ht="6.75" customHeight="1" thickBot="1" x14ac:dyDescent="0.35">
      <c r="B76" s="18"/>
      <c r="C76" s="20"/>
      <c r="D76" s="20"/>
      <c r="E76" s="20"/>
      <c r="F76" s="20"/>
      <c r="G76" s="20"/>
      <c r="H76" s="20"/>
      <c r="I76" s="20"/>
      <c r="J76" s="20"/>
      <c r="K76" s="20"/>
      <c r="L76" s="21"/>
    </row>
    <row r="77" spans="2:15" ht="6.75" customHeight="1" thickBot="1" x14ac:dyDescent="0.35">
      <c r="B77" s="22"/>
      <c r="D77" s="88"/>
      <c r="L77" s="17"/>
    </row>
    <row r="78" spans="2:15" ht="59.25" customHeight="1" thickBot="1" x14ac:dyDescent="0.35">
      <c r="B78" s="105" t="s">
        <v>57</v>
      </c>
      <c r="C78" s="203" t="s">
        <v>87</v>
      </c>
      <c r="D78" s="203"/>
      <c r="E78" s="203"/>
      <c r="F78" s="203"/>
      <c r="G78" s="203"/>
      <c r="H78" s="203"/>
      <c r="I78" s="203"/>
      <c r="J78" s="203"/>
      <c r="K78" s="203"/>
      <c r="L78" s="204"/>
    </row>
    <row r="79" spans="2:15" ht="6.6" customHeight="1" x14ac:dyDescent="0.3">
      <c r="C79" s="202"/>
      <c r="D79" s="202"/>
      <c r="E79" s="202"/>
      <c r="F79" s="202"/>
      <c r="G79" s="202"/>
      <c r="H79" s="202"/>
      <c r="I79" s="202"/>
      <c r="J79" s="202"/>
      <c r="K79" s="202"/>
      <c r="L79" s="202"/>
    </row>
    <row r="80" spans="2:15" x14ac:dyDescent="0.3">
      <c r="C80" s="202"/>
      <c r="D80" s="202"/>
      <c r="E80" s="202"/>
      <c r="F80" s="202"/>
      <c r="G80" s="202"/>
      <c r="H80" s="202"/>
      <c r="I80" s="202"/>
      <c r="J80" s="202"/>
      <c r="K80" s="202"/>
      <c r="L80" s="202"/>
    </row>
    <row r="81" spans="3:12" ht="12" customHeight="1" x14ac:dyDescent="0.3">
      <c r="C81" s="202"/>
      <c r="D81" s="202"/>
      <c r="E81" s="202"/>
      <c r="F81" s="202"/>
      <c r="G81" s="202"/>
      <c r="H81" s="202"/>
      <c r="I81" s="202"/>
      <c r="J81" s="202"/>
      <c r="K81" s="202"/>
      <c r="L81" s="202"/>
    </row>
  </sheetData>
  <sheetProtection algorithmName="SHA-512" hashValue="qFgDvNxZmpqg1EMfrEpIxkHnAv0N+8FfL7f3uUmFEPcO+6G6M2perB1aLprneuHD6h0x4/a6i/8B/YqNRnmAiQ==" saltValue="WRcx+4uI+rBgTUvlf4CtCA==" spinCount="100000" sheet="1" selectLockedCells="1"/>
  <mergeCells count="138">
    <mergeCell ref="G43:H43"/>
    <mergeCell ref="C42:F42"/>
    <mergeCell ref="G42:H42"/>
    <mergeCell ref="K42:L42"/>
    <mergeCell ref="D48:F48"/>
    <mergeCell ref="G48:H48"/>
    <mergeCell ref="K48:L48"/>
    <mergeCell ref="D49:F49"/>
    <mergeCell ref="G49:H49"/>
    <mergeCell ref="K49:L49"/>
    <mergeCell ref="D50:F50"/>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C57:F57"/>
    <mergeCell ref="G57:H57"/>
    <mergeCell ref="K57:L57"/>
    <mergeCell ref="C58:F58"/>
    <mergeCell ref="G58:H58"/>
    <mergeCell ref="K58:L58"/>
    <mergeCell ref="C53:J53"/>
    <mergeCell ref="K53:L53"/>
    <mergeCell ref="C54:L54"/>
    <mergeCell ref="C55:J55"/>
    <mergeCell ref="K55:L55"/>
    <mergeCell ref="C56:L56"/>
    <mergeCell ref="C60:J60"/>
    <mergeCell ref="K60:L60"/>
    <mergeCell ref="C61:L61"/>
    <mergeCell ref="B63:J63"/>
    <mergeCell ref="K63:L63"/>
    <mergeCell ref="C59:F59"/>
    <mergeCell ref="G59:H59"/>
    <mergeCell ref="K59:L59"/>
    <mergeCell ref="E66:F66"/>
    <mergeCell ref="K66:L66"/>
    <mergeCell ref="C80:L81"/>
    <mergeCell ref="C75:F75"/>
    <mergeCell ref="G75:H75"/>
    <mergeCell ref="I75:J75"/>
    <mergeCell ref="K75:L75"/>
    <mergeCell ref="C78:L78"/>
    <mergeCell ref="C79:L79"/>
    <mergeCell ref="B70:L70"/>
    <mergeCell ref="C73:F73"/>
    <mergeCell ref="G73:H73"/>
    <mergeCell ref="I73:J73"/>
    <mergeCell ref="K73:L73"/>
    <mergeCell ref="C74:F74"/>
    <mergeCell ref="G74:H74"/>
    <mergeCell ref="I74:J74"/>
    <mergeCell ref="K74:L74"/>
  </mergeCells>
  <dataValidations count="3">
    <dataValidation type="list" allowBlank="1" showInputMessage="1" showErrorMessage="1" sqref="J14" xr:uid="{12E7EC17-7B24-47AA-9604-3EB5F5508FA0}">
      <formula1>$O$10:$O$14</formula1>
    </dataValidation>
    <dataValidation type="list" allowBlank="1" showInputMessage="1" showErrorMessage="1" sqref="I52" xr:uid="{15AD838B-7709-4584-9F19-E68F31834935}">
      <formula1>$O$52:$O$54</formula1>
    </dataValidation>
    <dataValidation type="list" allowBlank="1" showInputMessage="1" showErrorMessage="1" sqref="I58" xr:uid="{D09C8E37-6560-454B-8B3C-8E69E76AE02E}">
      <formula1>$O$58:$O$59</formula1>
    </dataValidation>
  </dataValidations>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826F-B322-4E7D-A86D-3D5BF318EDE5}">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276" t="s">
        <v>109</v>
      </c>
      <c r="B2" s="276"/>
      <c r="C2" s="276"/>
      <c r="D2" s="276"/>
      <c r="E2" s="276"/>
      <c r="F2" s="276"/>
      <c r="G2" s="276"/>
      <c r="H2" s="276"/>
      <c r="I2" s="276"/>
      <c r="J2" s="276"/>
      <c r="K2" s="276"/>
    </row>
    <row r="3" spans="1:11" ht="15" customHeight="1" x14ac:dyDescent="0.3">
      <c r="A3" s="276"/>
      <c r="B3" s="276"/>
      <c r="C3" s="276"/>
      <c r="D3" s="276"/>
      <c r="E3" s="276"/>
      <c r="F3" s="276"/>
      <c r="G3" s="276"/>
      <c r="H3" s="276"/>
      <c r="I3" s="276"/>
      <c r="J3" s="276"/>
      <c r="K3" s="276"/>
    </row>
    <row r="4" spans="1:11" ht="15" customHeight="1" x14ac:dyDescent="0.3">
      <c r="A4" s="276"/>
      <c r="B4" s="276"/>
      <c r="C4" s="276"/>
      <c r="D4" s="276"/>
      <c r="E4" s="276"/>
      <c r="F4" s="276"/>
      <c r="G4" s="276"/>
      <c r="H4" s="276"/>
      <c r="I4" s="276"/>
      <c r="J4" s="276"/>
      <c r="K4" s="276"/>
    </row>
    <row r="5" spans="1:11" ht="15" customHeight="1" x14ac:dyDescent="0.3">
      <c r="A5" s="276"/>
      <c r="B5" s="276"/>
      <c r="C5" s="276"/>
      <c r="D5" s="276"/>
      <c r="E5" s="276"/>
      <c r="F5" s="276"/>
      <c r="G5" s="276"/>
      <c r="H5" s="276"/>
      <c r="I5" s="276"/>
      <c r="J5" s="276"/>
      <c r="K5" s="276"/>
    </row>
    <row r="6" spans="1:11" ht="6" customHeight="1" x14ac:dyDescent="0.3">
      <c r="A6" s="276"/>
      <c r="B6" s="276"/>
      <c r="C6" s="276"/>
      <c r="D6" s="276"/>
      <c r="E6" s="276"/>
      <c r="F6" s="276"/>
      <c r="G6" s="276"/>
      <c r="H6" s="276"/>
      <c r="I6" s="276"/>
      <c r="J6" s="276"/>
      <c r="K6" s="276"/>
    </row>
    <row r="7" spans="1:11" ht="48.6" customHeight="1" thickBot="1" x14ac:dyDescent="0.35">
      <c r="A7" s="277" t="s">
        <v>122</v>
      </c>
      <c r="B7" s="277"/>
      <c r="C7" s="277"/>
      <c r="D7" s="277"/>
      <c r="E7" s="277"/>
      <c r="F7" s="277"/>
      <c r="G7" s="277"/>
      <c r="H7" s="277"/>
      <c r="I7" s="277"/>
      <c r="J7" s="277"/>
      <c r="K7" s="277"/>
    </row>
    <row r="8" spans="1:11" ht="15" customHeight="1" x14ac:dyDescent="0.3">
      <c r="A8" s="278" t="s">
        <v>5</v>
      </c>
      <c r="B8" s="279"/>
      <c r="C8" s="279"/>
      <c r="D8" s="280">
        <f>'Option Comparison Costs'!E8</f>
        <v>0</v>
      </c>
      <c r="E8" s="281"/>
      <c r="F8" s="281"/>
      <c r="G8" s="281"/>
      <c r="H8" s="281"/>
      <c r="I8" s="281"/>
      <c r="J8" s="281"/>
      <c r="K8" s="282"/>
    </row>
    <row r="9" spans="1:11" ht="6.75" customHeight="1" x14ac:dyDescent="0.3">
      <c r="A9" s="273"/>
      <c r="B9" s="274"/>
      <c r="C9" s="274"/>
      <c r="D9" s="274"/>
      <c r="E9" s="274"/>
      <c r="F9" s="274"/>
      <c r="G9" s="274"/>
      <c r="H9" s="274"/>
      <c r="I9" s="274"/>
      <c r="J9" s="274"/>
      <c r="K9" s="275"/>
    </row>
    <row r="10" spans="1:11" ht="15" customHeight="1" x14ac:dyDescent="0.3">
      <c r="A10" s="283" t="s">
        <v>101</v>
      </c>
      <c r="B10" s="284"/>
      <c r="C10" s="284"/>
      <c r="D10" s="285">
        <f>'Option Comparison Costs'!E10</f>
        <v>0</v>
      </c>
      <c r="E10" s="286"/>
      <c r="F10" s="284" t="s">
        <v>102</v>
      </c>
      <c r="G10" s="284"/>
      <c r="H10" s="284"/>
      <c r="I10" s="284"/>
      <c r="J10" s="287">
        <f>'Option Comparison Costs'!L10</f>
        <v>0</v>
      </c>
      <c r="K10" s="288"/>
    </row>
    <row r="11" spans="1:11" ht="6.75" customHeight="1" x14ac:dyDescent="0.3">
      <c r="A11" s="273"/>
      <c r="B11" s="274"/>
      <c r="C11" s="274"/>
      <c r="D11" s="274"/>
      <c r="E11" s="274"/>
      <c r="F11" s="274"/>
      <c r="G11" s="274"/>
      <c r="H11" s="274"/>
      <c r="I11" s="274"/>
      <c r="J11" s="274"/>
      <c r="K11" s="275"/>
    </row>
    <row r="12" spans="1:11" ht="15" customHeight="1" x14ac:dyDescent="0.3">
      <c r="A12" s="283" t="s">
        <v>103</v>
      </c>
      <c r="B12" s="284"/>
      <c r="C12" s="284"/>
      <c r="D12" s="285">
        <f>'Option Comparison Costs'!E12</f>
        <v>0</v>
      </c>
      <c r="E12" s="286"/>
      <c r="F12" s="289" t="s">
        <v>104</v>
      </c>
      <c r="G12" s="290"/>
      <c r="H12" s="290"/>
      <c r="I12" s="290"/>
      <c r="J12" s="287">
        <f>'Option Comparison Costs'!L12</f>
        <v>0</v>
      </c>
      <c r="K12" s="288"/>
    </row>
    <row r="13" spans="1:11" ht="6.75" customHeight="1" x14ac:dyDescent="0.3">
      <c r="A13" s="273"/>
      <c r="B13" s="274"/>
      <c r="C13" s="274"/>
      <c r="D13" s="274"/>
      <c r="E13" s="274"/>
      <c r="F13" s="274"/>
      <c r="G13" s="274"/>
      <c r="H13" s="274"/>
      <c r="I13" s="274"/>
      <c r="J13" s="274"/>
      <c r="K13" s="275"/>
    </row>
    <row r="14" spans="1:11" ht="14.4" customHeight="1" x14ac:dyDescent="0.3">
      <c r="A14" s="283" t="s">
        <v>105</v>
      </c>
      <c r="B14" s="284"/>
      <c r="C14" s="284"/>
      <c r="D14" s="285">
        <f>'Option Comparison Costs'!E14</f>
        <v>0</v>
      </c>
      <c r="E14" s="291"/>
      <c r="F14" s="290" t="s">
        <v>17</v>
      </c>
      <c r="G14" s="290"/>
      <c r="H14" s="290"/>
      <c r="I14" s="290"/>
      <c r="J14" s="287">
        <f>'Option Comparison Costs'!L14</f>
        <v>0</v>
      </c>
      <c r="K14" s="288"/>
    </row>
    <row r="15" spans="1:11" ht="13.8" thickBot="1" x14ac:dyDescent="0.35">
      <c r="A15" s="118"/>
      <c r="B15" s="119"/>
      <c r="C15" s="119"/>
      <c r="D15" s="119"/>
      <c r="E15" s="119"/>
      <c r="F15" s="119"/>
      <c r="G15" s="119"/>
      <c r="H15" s="119"/>
      <c r="I15" s="119"/>
      <c r="J15" s="119"/>
      <c r="K15" s="120"/>
    </row>
    <row r="16" spans="1:11" s="2" customFormat="1" ht="12.6" x14ac:dyDescent="0.3">
      <c r="A16" s="121">
        <v>1</v>
      </c>
      <c r="B16" s="122" t="s">
        <v>113</v>
      </c>
      <c r="C16" s="123"/>
      <c r="D16" s="123"/>
      <c r="E16" s="123"/>
      <c r="F16" s="123"/>
      <c r="G16" s="123"/>
      <c r="H16" s="123"/>
      <c r="I16" s="123"/>
      <c r="J16" s="123"/>
      <c r="K16" s="124"/>
    </row>
    <row r="17" spans="1:11" ht="15" customHeight="1" x14ac:dyDescent="0.3">
      <c r="A17" s="125"/>
      <c r="B17" s="4">
        <v>1.1000000000000001</v>
      </c>
      <c r="C17" s="292" t="s">
        <v>106</v>
      </c>
      <c r="D17" s="293"/>
      <c r="E17" s="294"/>
      <c r="F17" s="295">
        <v>1</v>
      </c>
      <c r="G17" s="295"/>
      <c r="H17" s="117" t="s">
        <v>41</v>
      </c>
      <c r="I17" s="130">
        <f>'Option Nr 2'!K44</f>
        <v>0</v>
      </c>
      <c r="J17" s="296">
        <f>F17*I17</f>
        <v>0</v>
      </c>
      <c r="K17" s="297"/>
    </row>
    <row r="18" spans="1:11" ht="15" customHeight="1" x14ac:dyDescent="0.3">
      <c r="A18" s="125"/>
      <c r="B18" s="4">
        <v>1.2</v>
      </c>
      <c r="C18" s="292" t="s">
        <v>95</v>
      </c>
      <c r="D18" s="293"/>
      <c r="E18" s="294"/>
      <c r="F18" s="295">
        <v>1</v>
      </c>
      <c r="G18" s="295"/>
      <c r="H18" s="117" t="s">
        <v>41</v>
      </c>
      <c r="I18" s="130">
        <f>'Option Nr 2'!K45</f>
        <v>0</v>
      </c>
      <c r="J18" s="296">
        <f t="shared" ref="J18:J23" si="0">F18*I18</f>
        <v>0</v>
      </c>
      <c r="K18" s="297"/>
    </row>
    <row r="19" spans="1:11" ht="15" customHeight="1" x14ac:dyDescent="0.3">
      <c r="A19" s="125"/>
      <c r="B19" s="4">
        <v>1.3</v>
      </c>
      <c r="C19" s="292" t="s">
        <v>96</v>
      </c>
      <c r="D19" s="293"/>
      <c r="E19" s="294"/>
      <c r="F19" s="295">
        <v>1</v>
      </c>
      <c r="G19" s="295"/>
      <c r="H19" s="117" t="s">
        <v>41</v>
      </c>
      <c r="I19" s="130">
        <f>'Option Nr 2'!K46</f>
        <v>0</v>
      </c>
      <c r="J19" s="296">
        <f t="shared" si="0"/>
        <v>0</v>
      </c>
      <c r="K19" s="297"/>
    </row>
    <row r="20" spans="1:11" ht="15" customHeight="1" x14ac:dyDescent="0.3">
      <c r="A20" s="125"/>
      <c r="B20" s="4">
        <v>1.4</v>
      </c>
      <c r="C20" s="292" t="s">
        <v>97</v>
      </c>
      <c r="D20" s="293"/>
      <c r="E20" s="294"/>
      <c r="F20" s="295">
        <v>1</v>
      </c>
      <c r="G20" s="295"/>
      <c r="H20" s="117" t="s">
        <v>41</v>
      </c>
      <c r="I20" s="130">
        <f>'Option Nr 2'!K47</f>
        <v>0</v>
      </c>
      <c r="J20" s="296">
        <f t="shared" si="0"/>
        <v>0</v>
      </c>
      <c r="K20" s="297"/>
    </row>
    <row r="21" spans="1:11" ht="15" customHeight="1" x14ac:dyDescent="0.3">
      <c r="A21" s="125"/>
      <c r="B21" s="4">
        <v>1.5</v>
      </c>
      <c r="C21" s="292" t="s">
        <v>98</v>
      </c>
      <c r="D21" s="293"/>
      <c r="E21" s="294"/>
      <c r="F21" s="295">
        <v>1</v>
      </c>
      <c r="G21" s="295"/>
      <c r="H21" s="117" t="s">
        <v>41</v>
      </c>
      <c r="I21" s="130">
        <f>'Option Nr 2'!K48</f>
        <v>0</v>
      </c>
      <c r="J21" s="296">
        <f t="shared" si="0"/>
        <v>0</v>
      </c>
      <c r="K21" s="297"/>
    </row>
    <row r="22" spans="1:11" ht="15" customHeight="1" x14ac:dyDescent="0.3">
      <c r="A22" s="125"/>
      <c r="B22" s="4">
        <v>1.6</v>
      </c>
      <c r="C22" s="292" t="s">
        <v>99</v>
      </c>
      <c r="D22" s="293"/>
      <c r="E22" s="294"/>
      <c r="F22" s="295">
        <v>1</v>
      </c>
      <c r="G22" s="295"/>
      <c r="H22" s="117" t="s">
        <v>41</v>
      </c>
      <c r="I22" s="130">
        <f>'Option Nr 2'!K40+'Option Nr 2'!K49+'Option Nr 2'!K51+'Option Nr 2'!K52+'Option Nr 2'!K60</f>
        <v>0</v>
      </c>
      <c r="J22" s="296">
        <f t="shared" si="0"/>
        <v>0</v>
      </c>
      <c r="K22" s="297"/>
    </row>
    <row r="23" spans="1:11" ht="15" customHeight="1" x14ac:dyDescent="0.3">
      <c r="A23" s="125"/>
      <c r="B23" s="4">
        <v>1.7</v>
      </c>
      <c r="C23" s="292" t="s">
        <v>100</v>
      </c>
      <c r="D23" s="293"/>
      <c r="E23" s="294"/>
      <c r="F23" s="295">
        <v>1</v>
      </c>
      <c r="G23" s="295"/>
      <c r="H23" s="117" t="s">
        <v>41</v>
      </c>
      <c r="I23" s="130">
        <f>'Option Nr 2'!K50</f>
        <v>0</v>
      </c>
      <c r="J23" s="296">
        <f t="shared" si="0"/>
        <v>0</v>
      </c>
      <c r="K23" s="297"/>
    </row>
    <row r="24" spans="1:11" ht="6" customHeight="1" x14ac:dyDescent="0.3">
      <c r="A24" s="125"/>
      <c r="B24" s="299"/>
      <c r="C24" s="300"/>
      <c r="D24" s="300"/>
      <c r="E24" s="300"/>
      <c r="F24" s="300"/>
      <c r="G24" s="300"/>
      <c r="H24" s="300"/>
      <c r="I24" s="300"/>
      <c r="J24" s="300"/>
      <c r="K24" s="301"/>
    </row>
    <row r="25" spans="1:11" ht="15" customHeight="1" x14ac:dyDescent="0.3">
      <c r="A25" s="125"/>
      <c r="B25" s="302" t="s">
        <v>114</v>
      </c>
      <c r="C25" s="303"/>
      <c r="D25" s="303"/>
      <c r="E25" s="303"/>
      <c r="F25" s="303"/>
      <c r="G25" s="303"/>
      <c r="H25" s="303"/>
      <c r="I25" s="304"/>
      <c r="J25" s="305">
        <f>SUM(J17:K23)</f>
        <v>0</v>
      </c>
      <c r="K25" s="306"/>
    </row>
    <row r="26" spans="1:11" ht="15" customHeight="1" thickBot="1" x14ac:dyDescent="0.35">
      <c r="A26" s="125"/>
      <c r="B26" s="299"/>
      <c r="C26" s="300"/>
      <c r="D26" s="300"/>
      <c r="E26" s="300"/>
      <c r="F26" s="300"/>
      <c r="G26" s="300"/>
      <c r="H26" s="300"/>
      <c r="I26" s="300"/>
      <c r="J26" s="300"/>
      <c r="K26" s="301"/>
    </row>
    <row r="27" spans="1:11" ht="6.75" customHeight="1" x14ac:dyDescent="0.3">
      <c r="A27" s="126"/>
      <c r="B27" s="3"/>
      <c r="C27" s="127"/>
      <c r="D27" s="3"/>
      <c r="E27" s="3"/>
      <c r="F27" s="3"/>
      <c r="G27" s="3"/>
      <c r="H27" s="3"/>
      <c r="I27" s="3"/>
      <c r="J27" s="3"/>
      <c r="K27" s="128"/>
    </row>
    <row r="28" spans="1:11" ht="53.25" customHeight="1" thickBot="1" x14ac:dyDescent="0.35">
      <c r="A28" s="129" t="s">
        <v>57</v>
      </c>
      <c r="B28" s="307" t="s">
        <v>107</v>
      </c>
      <c r="C28" s="307"/>
      <c r="D28" s="307"/>
      <c r="E28" s="307"/>
      <c r="F28" s="307"/>
      <c r="G28" s="307"/>
      <c r="H28" s="307"/>
      <c r="I28" s="307"/>
      <c r="J28" s="307"/>
      <c r="K28" s="308"/>
    </row>
    <row r="29" spans="1:11" ht="11.1" customHeight="1" x14ac:dyDescent="0.3">
      <c r="B29" s="298"/>
      <c r="C29" s="298"/>
      <c r="D29" s="298"/>
      <c r="E29" s="298"/>
      <c r="F29" s="298"/>
      <c r="G29" s="298"/>
      <c r="H29" s="298"/>
      <c r="I29" s="298"/>
      <c r="J29" s="298"/>
      <c r="K29" s="298"/>
    </row>
    <row r="30" spans="1:11" x14ac:dyDescent="0.3">
      <c r="B30" s="298"/>
      <c r="C30" s="298"/>
      <c r="D30" s="298"/>
      <c r="E30" s="298"/>
      <c r="F30" s="298"/>
      <c r="G30" s="298"/>
      <c r="H30" s="298"/>
      <c r="I30" s="298"/>
      <c r="J30" s="298"/>
      <c r="K30" s="298"/>
    </row>
    <row r="31" spans="1:11" ht="12" customHeight="1" x14ac:dyDescent="0.3">
      <c r="B31" s="298"/>
      <c r="C31" s="298"/>
      <c r="D31" s="298"/>
      <c r="E31" s="298"/>
      <c r="F31" s="298"/>
      <c r="G31" s="298"/>
      <c r="H31" s="298"/>
      <c r="I31" s="298"/>
      <c r="J31" s="298"/>
      <c r="K31" s="298"/>
    </row>
  </sheetData>
  <sheetProtection algorithmName="SHA-512" hashValue="gzQSEjhbl82tSTQ5bSqknd4aOSPYIC5qKol79IuI8Bpkuxd24rwTnBZcdo/eTzk4kHCcTRU/x0vu8K5ykHol8Q==" saltValue="uVaTJ8AHGz4ITnYyECdT2Q=="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044AD-29E4-460C-B831-D369D294FED0}">
  <sheetPr>
    <pageSetUpPr fitToPage="1"/>
  </sheetPr>
  <dimension ref="B2:R81"/>
  <sheetViews>
    <sheetView showZeros="0" view="pageBreakPreview" topLeftCell="A25" zoomScaleNormal="100" zoomScaleSheetLayoutView="100" workbookViewId="0">
      <selection activeCell="G58" sqref="G58:H58"/>
    </sheetView>
  </sheetViews>
  <sheetFormatPr defaultColWidth="9.109375" defaultRowHeight="13.2" x14ac:dyDescent="0.3"/>
  <cols>
    <col min="1" max="1" width="2.33203125" style="5" customWidth="1"/>
    <col min="2" max="2" width="9.33203125" style="5" customWidth="1"/>
    <col min="3" max="3" width="7.44140625" style="5" customWidth="1"/>
    <col min="4" max="4" width="26.44140625" style="5" customWidth="1"/>
    <col min="5" max="6" width="9.109375" style="5"/>
    <col min="7" max="7" width="9.109375" style="5" customWidth="1"/>
    <col min="8" max="8" width="5.44140625" style="5" customWidth="1"/>
    <col min="9" max="9" width="9.109375" style="5"/>
    <col min="10" max="10" width="13.6640625" style="5" customWidth="1"/>
    <col min="11" max="12" width="9.109375" style="5"/>
    <col min="13" max="13" width="2.33203125" style="5" customWidth="1"/>
    <col min="14" max="14" width="9.109375" style="5"/>
    <col min="15" max="15" width="9.109375" style="83"/>
    <col min="16" max="16384" width="9.109375" style="5"/>
  </cols>
  <sheetData>
    <row r="2" spans="2:15" ht="15.75" customHeight="1" x14ac:dyDescent="0.3">
      <c r="B2" s="151" t="s">
        <v>60</v>
      </c>
      <c r="C2" s="151"/>
      <c r="D2" s="151"/>
      <c r="E2" s="151"/>
      <c r="F2" s="151"/>
      <c r="G2" s="151"/>
      <c r="H2" s="151"/>
      <c r="I2" s="151"/>
      <c r="J2" s="151"/>
      <c r="K2" s="151"/>
      <c r="L2" s="151"/>
    </row>
    <row r="3" spans="2:15" ht="15" customHeight="1" x14ac:dyDescent="0.3">
      <c r="B3" s="151"/>
      <c r="C3" s="151"/>
      <c r="D3" s="151"/>
      <c r="E3" s="151"/>
      <c r="F3" s="151"/>
      <c r="G3" s="151"/>
      <c r="H3" s="151"/>
      <c r="I3" s="151"/>
      <c r="J3" s="151"/>
      <c r="K3" s="151"/>
      <c r="L3" s="151"/>
    </row>
    <row r="4" spans="2:15" ht="15" customHeight="1" x14ac:dyDescent="0.3">
      <c r="B4" s="151"/>
      <c r="C4" s="151"/>
      <c r="D4" s="151"/>
      <c r="E4" s="151"/>
      <c r="F4" s="151"/>
      <c r="G4" s="151"/>
      <c r="H4" s="151"/>
      <c r="I4" s="151"/>
      <c r="J4" s="151"/>
      <c r="K4" s="151"/>
      <c r="L4" s="151"/>
    </row>
    <row r="5" spans="2:15" ht="15" customHeight="1" x14ac:dyDescent="0.3">
      <c r="B5" s="151"/>
      <c r="C5" s="151"/>
      <c r="D5" s="151"/>
      <c r="E5" s="151"/>
      <c r="F5" s="151"/>
      <c r="G5" s="151"/>
      <c r="H5" s="151"/>
      <c r="I5" s="151"/>
      <c r="J5" s="151"/>
      <c r="K5" s="151"/>
      <c r="L5" s="151"/>
    </row>
    <row r="6" spans="2:15" ht="6" customHeight="1" x14ac:dyDescent="0.3">
      <c r="B6" s="151"/>
      <c r="C6" s="151"/>
      <c r="D6" s="151"/>
      <c r="E6" s="151"/>
      <c r="F6" s="151"/>
      <c r="G6" s="151"/>
      <c r="H6" s="151"/>
      <c r="I6" s="151"/>
      <c r="J6" s="151"/>
      <c r="K6" s="151"/>
      <c r="L6" s="151"/>
    </row>
    <row r="7" spans="2:15" ht="48.75" customHeight="1" thickBot="1" x14ac:dyDescent="0.35">
      <c r="B7" s="202" t="s">
        <v>88</v>
      </c>
      <c r="C7" s="202"/>
      <c r="D7" s="202"/>
      <c r="E7" s="202"/>
      <c r="F7" s="202"/>
      <c r="G7" s="202"/>
      <c r="H7" s="202"/>
      <c r="I7" s="202"/>
      <c r="J7" s="202"/>
      <c r="K7" s="202"/>
      <c r="L7" s="202"/>
    </row>
    <row r="8" spans="2:15" ht="15" customHeight="1" x14ac:dyDescent="0.3">
      <c r="B8" s="167" t="s">
        <v>62</v>
      </c>
      <c r="C8" s="168"/>
      <c r="D8" s="168"/>
      <c r="E8" s="113"/>
      <c r="F8" s="265"/>
      <c r="G8" s="265"/>
      <c r="H8" s="265"/>
      <c r="I8" s="265"/>
      <c r="J8" s="265"/>
      <c r="K8" s="265"/>
      <c r="L8" s="266"/>
    </row>
    <row r="9" spans="2:15" ht="15" customHeight="1" thickBot="1" x14ac:dyDescent="0.35">
      <c r="B9" s="270" t="s">
        <v>86</v>
      </c>
      <c r="C9" s="271"/>
      <c r="D9" s="272"/>
      <c r="E9" s="267"/>
      <c r="F9" s="268"/>
      <c r="G9" s="268"/>
      <c r="H9" s="268"/>
      <c r="I9" s="268"/>
      <c r="J9" s="268"/>
      <c r="K9" s="268"/>
      <c r="L9" s="269"/>
    </row>
    <row r="10" spans="2:15" x14ac:dyDescent="0.3">
      <c r="B10" s="78" t="s">
        <v>8</v>
      </c>
      <c r="C10" s="12"/>
      <c r="D10" s="12"/>
      <c r="E10" s="12"/>
      <c r="F10" s="12"/>
      <c r="G10" s="12"/>
      <c r="H10" s="12"/>
      <c r="I10" s="12"/>
      <c r="J10" s="12"/>
      <c r="K10" s="12"/>
      <c r="L10" s="13"/>
      <c r="O10" s="83">
        <v>1</v>
      </c>
    </row>
    <row r="11" spans="2:15" ht="6.75" customHeight="1" x14ac:dyDescent="0.3">
      <c r="B11" s="49"/>
      <c r="L11" s="17"/>
      <c r="O11" s="83">
        <v>2</v>
      </c>
    </row>
    <row r="12" spans="2:15" ht="13.2" customHeight="1" x14ac:dyDescent="0.3">
      <c r="B12" s="140" t="s">
        <v>28</v>
      </c>
      <c r="C12" s="251"/>
      <c r="D12" s="251"/>
      <c r="E12" s="252"/>
      <c r="F12" s="258"/>
      <c r="G12" s="163" t="s">
        <v>9</v>
      </c>
      <c r="H12" s="163"/>
      <c r="I12" s="163"/>
      <c r="J12" s="164"/>
      <c r="K12" s="263"/>
      <c r="L12" s="264"/>
      <c r="O12" s="83">
        <v>3</v>
      </c>
    </row>
    <row r="13" spans="2:15" ht="6.75" customHeight="1" x14ac:dyDescent="0.3">
      <c r="B13" s="255"/>
      <c r="C13" s="256"/>
      <c r="D13" s="256"/>
      <c r="E13" s="256"/>
      <c r="F13" s="256"/>
      <c r="G13" s="256"/>
      <c r="H13" s="256"/>
      <c r="I13" s="256"/>
      <c r="J13" s="256"/>
      <c r="K13" s="256"/>
      <c r="L13" s="257"/>
      <c r="O13" s="83">
        <v>4</v>
      </c>
    </row>
    <row r="14" spans="2:15" ht="27" customHeight="1" x14ac:dyDescent="0.3">
      <c r="B14" s="140" t="s">
        <v>10</v>
      </c>
      <c r="C14" s="251"/>
      <c r="D14" s="251"/>
      <c r="E14" s="252"/>
      <c r="F14" s="258"/>
      <c r="G14" s="162" t="s">
        <v>63</v>
      </c>
      <c r="H14" s="163"/>
      <c r="I14" s="143"/>
      <c r="J14" s="253"/>
      <c r="K14" s="253"/>
      <c r="L14" s="254"/>
      <c r="O14" s="83">
        <v>5</v>
      </c>
    </row>
    <row r="15" spans="2:15" ht="6.75" customHeight="1" x14ac:dyDescent="0.3">
      <c r="B15" s="255"/>
      <c r="C15" s="256"/>
      <c r="D15" s="256"/>
      <c r="E15" s="256"/>
      <c r="F15" s="256"/>
      <c r="G15" s="256"/>
      <c r="H15" s="256"/>
      <c r="I15" s="256"/>
      <c r="J15" s="256"/>
      <c r="K15" s="256"/>
      <c r="L15" s="257"/>
    </row>
    <row r="16" spans="2:15" x14ac:dyDescent="0.3">
      <c r="B16" s="140" t="s">
        <v>29</v>
      </c>
      <c r="C16" s="251"/>
      <c r="D16" s="251"/>
      <c r="E16" s="252"/>
      <c r="F16" s="258"/>
      <c r="G16" s="251" t="s">
        <v>30</v>
      </c>
      <c r="H16" s="251"/>
      <c r="I16" s="251"/>
      <c r="J16" s="252"/>
      <c r="K16" s="253"/>
      <c r="L16" s="254"/>
    </row>
    <row r="17" spans="2:15" ht="6.75" customHeight="1" x14ac:dyDescent="0.3">
      <c r="B17" s="255"/>
      <c r="C17" s="256"/>
      <c r="D17" s="256"/>
      <c r="E17" s="256"/>
      <c r="F17" s="256"/>
      <c r="G17" s="256"/>
      <c r="H17" s="256"/>
      <c r="I17" s="256"/>
      <c r="J17" s="256"/>
      <c r="K17" s="256"/>
      <c r="L17" s="257"/>
    </row>
    <row r="18" spans="2:15" x14ac:dyDescent="0.3">
      <c r="B18" s="140" t="s">
        <v>31</v>
      </c>
      <c r="C18" s="251"/>
      <c r="D18" s="251"/>
      <c r="E18" s="262"/>
      <c r="F18" s="258"/>
      <c r="G18" s="251" t="s">
        <v>32</v>
      </c>
      <c r="H18" s="251"/>
      <c r="I18" s="251"/>
      <c r="J18" s="252"/>
      <c r="K18" s="258"/>
      <c r="L18" s="79" t="s">
        <v>33</v>
      </c>
      <c r="O18" s="132"/>
    </row>
    <row r="19" spans="2:15" ht="6.75" customHeight="1" x14ac:dyDescent="0.3">
      <c r="B19" s="255"/>
      <c r="C19" s="256"/>
      <c r="D19" s="256"/>
      <c r="E19" s="256"/>
      <c r="F19" s="256"/>
      <c r="G19" s="256"/>
      <c r="H19" s="256"/>
      <c r="I19" s="256"/>
      <c r="J19" s="256"/>
      <c r="K19" s="256"/>
      <c r="L19" s="257"/>
    </row>
    <row r="20" spans="2:15" ht="14.4" customHeight="1" x14ac:dyDescent="0.3">
      <c r="B20" s="140" t="s">
        <v>26</v>
      </c>
      <c r="C20" s="251"/>
      <c r="D20" s="251"/>
      <c r="E20" s="252"/>
      <c r="F20" s="253"/>
      <c r="G20" s="253"/>
      <c r="H20" s="253"/>
      <c r="I20" s="253"/>
      <c r="J20" s="253"/>
      <c r="K20" s="253"/>
      <c r="L20" s="254"/>
      <c r="O20" s="132"/>
    </row>
    <row r="21" spans="2:15" ht="6.75" customHeight="1" thickBot="1" x14ac:dyDescent="0.35">
      <c r="B21" s="259"/>
      <c r="C21" s="260"/>
      <c r="D21" s="260"/>
      <c r="E21" s="260"/>
      <c r="F21" s="260"/>
      <c r="G21" s="260"/>
      <c r="H21" s="260"/>
      <c r="I21" s="260"/>
      <c r="J21" s="260"/>
      <c r="K21" s="260"/>
      <c r="L21" s="261"/>
    </row>
    <row r="22" spans="2:15" s="40" customFormat="1" x14ac:dyDescent="0.3">
      <c r="B22" s="248">
        <v>1</v>
      </c>
      <c r="C22" s="249" t="s">
        <v>85</v>
      </c>
      <c r="D22" s="249"/>
      <c r="E22" s="249"/>
      <c r="F22" s="249"/>
      <c r="G22" s="249"/>
      <c r="H22" s="249"/>
      <c r="I22" s="249"/>
      <c r="J22" s="249"/>
      <c r="K22" s="249"/>
      <c r="L22" s="250"/>
      <c r="O22" s="83"/>
    </row>
    <row r="23" spans="2:15" x14ac:dyDescent="0.3">
      <c r="B23" s="248"/>
      <c r="C23" s="80" t="s">
        <v>34</v>
      </c>
      <c r="D23" s="243" t="s">
        <v>35</v>
      </c>
      <c r="E23" s="243"/>
      <c r="F23" s="243"/>
      <c r="G23" s="243"/>
      <c r="H23" s="243"/>
      <c r="I23" s="243"/>
      <c r="J23" s="243"/>
      <c r="K23" s="229" t="s">
        <v>36</v>
      </c>
      <c r="L23" s="230"/>
    </row>
    <row r="24" spans="2:15" x14ac:dyDescent="0.3">
      <c r="B24" s="248"/>
      <c r="C24" s="243" t="s">
        <v>37</v>
      </c>
      <c r="D24" s="243"/>
      <c r="E24" s="243"/>
      <c r="F24" s="243"/>
      <c r="G24" s="243"/>
      <c r="H24" s="243"/>
      <c r="I24" s="243"/>
      <c r="J24" s="243"/>
      <c r="K24" s="243"/>
      <c r="L24" s="244"/>
    </row>
    <row r="25" spans="2:15" x14ac:dyDescent="0.3">
      <c r="B25" s="248"/>
      <c r="C25" s="134">
        <v>1.1000000000000001</v>
      </c>
      <c r="D25" s="197" t="s">
        <v>66</v>
      </c>
      <c r="E25" s="197"/>
      <c r="F25" s="197"/>
      <c r="G25" s="197"/>
      <c r="H25" s="197"/>
      <c r="I25" s="197"/>
      <c r="J25" s="197"/>
      <c r="K25" s="246"/>
      <c r="L25" s="247"/>
    </row>
    <row r="26" spans="2:15" x14ac:dyDescent="0.3">
      <c r="B26" s="248"/>
      <c r="C26" s="134">
        <v>1.2</v>
      </c>
      <c r="D26" s="197" t="s">
        <v>67</v>
      </c>
      <c r="E26" s="197"/>
      <c r="F26" s="197"/>
      <c r="G26" s="197"/>
      <c r="H26" s="197"/>
      <c r="I26" s="197"/>
      <c r="J26" s="197"/>
      <c r="K26" s="246"/>
      <c r="L26" s="247"/>
    </row>
    <row r="27" spans="2:15" x14ac:dyDescent="0.3">
      <c r="B27" s="248"/>
      <c r="C27" s="134">
        <v>1.3</v>
      </c>
      <c r="D27" s="197" t="s">
        <v>68</v>
      </c>
      <c r="E27" s="197"/>
      <c r="F27" s="197"/>
      <c r="G27" s="197"/>
      <c r="H27" s="197"/>
      <c r="I27" s="197"/>
      <c r="J27" s="197"/>
      <c r="K27" s="246"/>
      <c r="L27" s="247"/>
    </row>
    <row r="28" spans="2:15" x14ac:dyDescent="0.3">
      <c r="B28" s="248"/>
      <c r="C28" s="134">
        <v>1.4</v>
      </c>
      <c r="D28" s="197" t="s">
        <v>69</v>
      </c>
      <c r="E28" s="197"/>
      <c r="F28" s="197"/>
      <c r="G28" s="197"/>
      <c r="H28" s="197"/>
      <c r="I28" s="197"/>
      <c r="J28" s="197"/>
      <c r="K28" s="246"/>
      <c r="L28" s="247"/>
    </row>
    <row r="29" spans="2:15" x14ac:dyDescent="0.3">
      <c r="B29" s="248"/>
      <c r="C29" s="134">
        <v>1.5</v>
      </c>
      <c r="D29" s="197" t="s">
        <v>70</v>
      </c>
      <c r="E29" s="197"/>
      <c r="F29" s="197"/>
      <c r="G29" s="197"/>
      <c r="H29" s="197"/>
      <c r="I29" s="197"/>
      <c r="J29" s="197"/>
      <c r="K29" s="246"/>
      <c r="L29" s="247"/>
    </row>
    <row r="30" spans="2:15" x14ac:dyDescent="0.3">
      <c r="B30" s="248"/>
      <c r="C30" s="134">
        <v>1.6</v>
      </c>
      <c r="D30" s="197" t="s">
        <v>71</v>
      </c>
      <c r="E30" s="197"/>
      <c r="F30" s="197"/>
      <c r="G30" s="197"/>
      <c r="H30" s="197"/>
      <c r="I30" s="197"/>
      <c r="J30" s="197"/>
      <c r="K30" s="246"/>
      <c r="L30" s="247"/>
    </row>
    <row r="31" spans="2:15" x14ac:dyDescent="0.3">
      <c r="B31" s="248"/>
      <c r="C31" s="134">
        <v>1.7</v>
      </c>
      <c r="D31" s="197" t="s">
        <v>72</v>
      </c>
      <c r="E31" s="197"/>
      <c r="F31" s="197"/>
      <c r="G31" s="197"/>
      <c r="H31" s="197"/>
      <c r="I31" s="197"/>
      <c r="J31" s="197"/>
      <c r="K31" s="246"/>
      <c r="L31" s="247"/>
    </row>
    <row r="32" spans="2:15" x14ac:dyDescent="0.3">
      <c r="B32" s="248"/>
      <c r="C32" s="134">
        <v>1.8</v>
      </c>
      <c r="D32" s="197" t="s">
        <v>80</v>
      </c>
      <c r="E32" s="197"/>
      <c r="F32" s="197"/>
      <c r="G32" s="197"/>
      <c r="H32" s="197"/>
      <c r="I32" s="197"/>
      <c r="J32" s="197"/>
      <c r="K32" s="246"/>
      <c r="L32" s="247"/>
    </row>
    <row r="33" spans="2:18" ht="15" customHeight="1" x14ac:dyDescent="0.3">
      <c r="B33" s="248"/>
      <c r="C33" s="134">
        <v>1.9</v>
      </c>
      <c r="D33" s="197" t="s">
        <v>74</v>
      </c>
      <c r="E33" s="197"/>
      <c r="F33" s="197"/>
      <c r="G33" s="197"/>
      <c r="H33" s="197"/>
      <c r="I33" s="197"/>
      <c r="J33" s="197"/>
      <c r="K33" s="246"/>
      <c r="L33" s="247"/>
    </row>
    <row r="34" spans="2:18" x14ac:dyDescent="0.3">
      <c r="B34" s="248"/>
      <c r="C34" s="81">
        <v>1.1000000000000001</v>
      </c>
      <c r="D34" s="197" t="s">
        <v>81</v>
      </c>
      <c r="E34" s="197"/>
      <c r="F34" s="197"/>
      <c r="G34" s="197"/>
      <c r="H34" s="197"/>
      <c r="I34" s="197"/>
      <c r="J34" s="197"/>
      <c r="K34" s="246"/>
      <c r="L34" s="247"/>
    </row>
    <row r="35" spans="2:18" x14ac:dyDescent="0.3">
      <c r="B35" s="248"/>
      <c r="C35" s="134">
        <v>1.1100000000000001</v>
      </c>
      <c r="D35" s="197" t="s">
        <v>76</v>
      </c>
      <c r="E35" s="197"/>
      <c r="F35" s="197"/>
      <c r="G35" s="197"/>
      <c r="H35" s="197"/>
      <c r="I35" s="197"/>
      <c r="J35" s="197"/>
      <c r="K35" s="246"/>
      <c r="L35" s="247"/>
    </row>
    <row r="36" spans="2:18" ht="15" customHeight="1" x14ac:dyDescent="0.3">
      <c r="B36" s="248"/>
      <c r="C36" s="134">
        <v>1.1200000000000001</v>
      </c>
      <c r="D36" s="197" t="s">
        <v>77</v>
      </c>
      <c r="E36" s="197"/>
      <c r="F36" s="197"/>
      <c r="G36" s="197"/>
      <c r="H36" s="197"/>
      <c r="I36" s="197"/>
      <c r="J36" s="197"/>
      <c r="K36" s="246"/>
      <c r="L36" s="247"/>
      <c r="O36" s="132"/>
    </row>
    <row r="37" spans="2:18" ht="15" customHeight="1" x14ac:dyDescent="0.3">
      <c r="B37" s="248"/>
      <c r="C37" s="134">
        <v>1.1299999999999999</v>
      </c>
      <c r="D37" s="162" t="s">
        <v>78</v>
      </c>
      <c r="E37" s="163"/>
      <c r="F37" s="163"/>
      <c r="G37" s="163"/>
      <c r="H37" s="163"/>
      <c r="I37" s="163"/>
      <c r="J37" s="143"/>
      <c r="K37" s="246"/>
      <c r="L37" s="247"/>
      <c r="O37" s="132"/>
    </row>
    <row r="38" spans="2:18" ht="15" customHeight="1" x14ac:dyDescent="0.3">
      <c r="B38" s="248"/>
      <c r="C38" s="134">
        <v>1.1399999999999999</v>
      </c>
      <c r="D38" s="197" t="s">
        <v>27</v>
      </c>
      <c r="E38" s="197"/>
      <c r="F38" s="197"/>
      <c r="G38" s="197"/>
      <c r="H38" s="197"/>
      <c r="I38" s="197"/>
      <c r="J38" s="197"/>
      <c r="K38" s="246"/>
      <c r="L38" s="247"/>
      <c r="O38" s="132"/>
    </row>
    <row r="39" spans="2:18" ht="15" customHeight="1" x14ac:dyDescent="0.3">
      <c r="B39" s="248"/>
      <c r="C39" s="134">
        <v>1.1499999999999999</v>
      </c>
      <c r="D39" s="197" t="s">
        <v>79</v>
      </c>
      <c r="E39" s="197"/>
      <c r="F39" s="197"/>
      <c r="G39" s="197"/>
      <c r="H39" s="197"/>
      <c r="I39" s="197"/>
      <c r="J39" s="197"/>
      <c r="K39" s="246"/>
      <c r="L39" s="247"/>
    </row>
    <row r="40" spans="2:18" s="40" customFormat="1" ht="15" customHeight="1" x14ac:dyDescent="0.3">
      <c r="B40" s="248"/>
      <c r="C40" s="242" t="s">
        <v>38</v>
      </c>
      <c r="D40" s="242"/>
      <c r="E40" s="242"/>
      <c r="F40" s="242"/>
      <c r="G40" s="242"/>
      <c r="H40" s="242"/>
      <c r="I40" s="242"/>
      <c r="J40" s="242"/>
      <c r="K40" s="212">
        <f>SUM(K25:L39)</f>
        <v>0</v>
      </c>
      <c r="L40" s="213"/>
      <c r="O40" s="83"/>
    </row>
    <row r="41" spans="2:18" x14ac:dyDescent="0.3">
      <c r="B41" s="248"/>
      <c r="C41" s="243" t="s">
        <v>39</v>
      </c>
      <c r="D41" s="243"/>
      <c r="E41" s="243"/>
      <c r="F41" s="243"/>
      <c r="G41" s="243"/>
      <c r="H41" s="243"/>
      <c r="I41" s="243"/>
      <c r="J41" s="243"/>
      <c r="K41" s="243"/>
      <c r="L41" s="244"/>
    </row>
    <row r="42" spans="2:18" x14ac:dyDescent="0.3">
      <c r="B42" s="248"/>
      <c r="C42" s="227" t="s">
        <v>35</v>
      </c>
      <c r="D42" s="227"/>
      <c r="E42" s="227"/>
      <c r="F42" s="227"/>
      <c r="G42" s="228" t="s">
        <v>46</v>
      </c>
      <c r="H42" s="228"/>
      <c r="I42" s="138" t="s">
        <v>47</v>
      </c>
      <c r="J42" s="137" t="s">
        <v>48</v>
      </c>
      <c r="K42" s="229" t="s">
        <v>49</v>
      </c>
      <c r="L42" s="230"/>
    </row>
    <row r="43" spans="2:18" x14ac:dyDescent="0.3">
      <c r="B43" s="248"/>
      <c r="C43" s="134">
        <v>1.1599999999999999</v>
      </c>
      <c r="D43" s="238" t="s">
        <v>7</v>
      </c>
      <c r="E43" s="238"/>
      <c r="F43" s="238"/>
      <c r="G43" s="228"/>
      <c r="H43" s="228"/>
      <c r="I43" s="138"/>
      <c r="J43" s="137"/>
      <c r="K43" s="240">
        <f>SUM(K44:L50)</f>
        <v>0</v>
      </c>
      <c r="L43" s="241"/>
      <c r="R43" s="83"/>
    </row>
    <row r="44" spans="2:18" ht="13.8" customHeight="1" x14ac:dyDescent="0.3">
      <c r="B44" s="248"/>
      <c r="C44" s="134" t="s">
        <v>115</v>
      </c>
      <c r="D44" s="245" t="s">
        <v>94</v>
      </c>
      <c r="E44" s="245"/>
      <c r="F44" s="245"/>
      <c r="G44" s="239"/>
      <c r="H44" s="239"/>
      <c r="I44" s="135"/>
      <c r="J44" s="111"/>
      <c r="K44" s="240">
        <f>J44*G44</f>
        <v>0</v>
      </c>
      <c r="L44" s="241"/>
      <c r="R44" s="83"/>
    </row>
    <row r="45" spans="2:18" ht="13.8" customHeight="1" x14ac:dyDescent="0.3">
      <c r="B45" s="248"/>
      <c r="C45" s="134" t="s">
        <v>116</v>
      </c>
      <c r="D45" s="245" t="s">
        <v>95</v>
      </c>
      <c r="E45" s="245"/>
      <c r="F45" s="245"/>
      <c r="G45" s="239"/>
      <c r="H45" s="239"/>
      <c r="I45" s="135"/>
      <c r="J45" s="111"/>
      <c r="K45" s="240">
        <f t="shared" ref="K45:K50" si="0">J45*G45</f>
        <v>0</v>
      </c>
      <c r="L45" s="241"/>
      <c r="R45" s="83"/>
    </row>
    <row r="46" spans="2:18" ht="13.8" customHeight="1" x14ac:dyDescent="0.3">
      <c r="B46" s="248"/>
      <c r="C46" s="134" t="s">
        <v>117</v>
      </c>
      <c r="D46" s="245" t="s">
        <v>96</v>
      </c>
      <c r="E46" s="245"/>
      <c r="F46" s="245"/>
      <c r="G46" s="239"/>
      <c r="H46" s="239"/>
      <c r="I46" s="135"/>
      <c r="J46" s="111"/>
      <c r="K46" s="240">
        <f t="shared" si="0"/>
        <v>0</v>
      </c>
      <c r="L46" s="241"/>
      <c r="R46" s="83"/>
    </row>
    <row r="47" spans="2:18" ht="13.8" customHeight="1" x14ac:dyDescent="0.3">
      <c r="B47" s="248"/>
      <c r="C47" s="134" t="s">
        <v>118</v>
      </c>
      <c r="D47" s="245" t="s">
        <v>97</v>
      </c>
      <c r="E47" s="245"/>
      <c r="F47" s="245"/>
      <c r="G47" s="239"/>
      <c r="H47" s="239"/>
      <c r="I47" s="135"/>
      <c r="J47" s="111"/>
      <c r="K47" s="240">
        <f t="shared" si="0"/>
        <v>0</v>
      </c>
      <c r="L47" s="241"/>
      <c r="R47" s="83"/>
    </row>
    <row r="48" spans="2:18" ht="13.8" customHeight="1" x14ac:dyDescent="0.3">
      <c r="B48" s="248"/>
      <c r="C48" s="134" t="s">
        <v>119</v>
      </c>
      <c r="D48" s="245" t="s">
        <v>98</v>
      </c>
      <c r="E48" s="245"/>
      <c r="F48" s="245"/>
      <c r="G48" s="239"/>
      <c r="H48" s="239"/>
      <c r="I48" s="135"/>
      <c r="J48" s="111"/>
      <c r="K48" s="240">
        <f t="shared" si="0"/>
        <v>0</v>
      </c>
      <c r="L48" s="241"/>
      <c r="R48" s="83"/>
    </row>
    <row r="49" spans="2:18" ht="13.8" customHeight="1" x14ac:dyDescent="0.3">
      <c r="B49" s="248"/>
      <c r="C49" s="134" t="s">
        <v>120</v>
      </c>
      <c r="D49" s="245" t="s">
        <v>99</v>
      </c>
      <c r="E49" s="245"/>
      <c r="F49" s="245"/>
      <c r="G49" s="239"/>
      <c r="H49" s="239"/>
      <c r="I49" s="135"/>
      <c r="J49" s="111"/>
      <c r="K49" s="240">
        <f t="shared" si="0"/>
        <v>0</v>
      </c>
      <c r="L49" s="241"/>
      <c r="R49" s="83"/>
    </row>
    <row r="50" spans="2:18" ht="13.8" customHeight="1" x14ac:dyDescent="0.3">
      <c r="B50" s="248"/>
      <c r="C50" s="134" t="s">
        <v>121</v>
      </c>
      <c r="D50" s="245" t="s">
        <v>100</v>
      </c>
      <c r="E50" s="245"/>
      <c r="F50" s="245"/>
      <c r="G50" s="239"/>
      <c r="H50" s="239"/>
      <c r="I50" s="135"/>
      <c r="J50" s="111"/>
      <c r="K50" s="240">
        <f t="shared" si="0"/>
        <v>0</v>
      </c>
      <c r="L50" s="241"/>
      <c r="R50" s="83"/>
    </row>
    <row r="51" spans="2:18" x14ac:dyDescent="0.3">
      <c r="B51" s="248"/>
      <c r="C51" s="134">
        <v>1.17</v>
      </c>
      <c r="D51" s="238" t="s">
        <v>22</v>
      </c>
      <c r="E51" s="238"/>
      <c r="F51" s="238"/>
      <c r="G51" s="239"/>
      <c r="H51" s="239"/>
      <c r="I51" s="139" t="s">
        <v>40</v>
      </c>
      <c r="J51" s="314">
        <f>K40</f>
        <v>0</v>
      </c>
      <c r="K51" s="240">
        <f>J51*G51%</f>
        <v>0</v>
      </c>
      <c r="L51" s="241"/>
    </row>
    <row r="52" spans="2:18" x14ac:dyDescent="0.3">
      <c r="B52" s="248"/>
      <c r="C52" s="134">
        <v>1.18</v>
      </c>
      <c r="D52" s="238" t="s">
        <v>6</v>
      </c>
      <c r="E52" s="238"/>
      <c r="F52" s="238"/>
      <c r="G52" s="239"/>
      <c r="H52" s="239"/>
      <c r="I52" s="135" t="s">
        <v>41</v>
      </c>
      <c r="J52" s="110"/>
      <c r="K52" s="240">
        <f>J52*G52</f>
        <v>0</v>
      </c>
      <c r="L52" s="241"/>
      <c r="O52" s="83" t="s">
        <v>42</v>
      </c>
    </row>
    <row r="53" spans="2:18" x14ac:dyDescent="0.3">
      <c r="B53" s="248"/>
      <c r="C53" s="211" t="s">
        <v>43</v>
      </c>
      <c r="D53" s="211"/>
      <c r="E53" s="211"/>
      <c r="F53" s="211"/>
      <c r="G53" s="211"/>
      <c r="H53" s="211"/>
      <c r="I53" s="211"/>
      <c r="J53" s="211"/>
      <c r="K53" s="212">
        <f>K43+K51+K52</f>
        <v>0</v>
      </c>
      <c r="L53" s="213"/>
      <c r="O53" s="83" t="s">
        <v>44</v>
      </c>
    </row>
    <row r="54" spans="2:18" ht="6.75" customHeight="1" x14ac:dyDescent="0.3">
      <c r="B54" s="248"/>
      <c r="C54" s="231"/>
      <c r="D54" s="231"/>
      <c r="E54" s="231"/>
      <c r="F54" s="231"/>
      <c r="G54" s="231"/>
      <c r="H54" s="231"/>
      <c r="I54" s="231"/>
      <c r="J54" s="231"/>
      <c r="K54" s="231"/>
      <c r="L54" s="232"/>
      <c r="O54" s="83" t="s">
        <v>41</v>
      </c>
    </row>
    <row r="55" spans="2:18" ht="13.8" thickBot="1" x14ac:dyDescent="0.35">
      <c r="B55" s="248"/>
      <c r="C55" s="233" t="s">
        <v>83</v>
      </c>
      <c r="D55" s="233"/>
      <c r="E55" s="233"/>
      <c r="F55" s="233"/>
      <c r="G55" s="233"/>
      <c r="H55" s="233"/>
      <c r="I55" s="233"/>
      <c r="J55" s="233"/>
      <c r="K55" s="234">
        <f>K40+K53</f>
        <v>0</v>
      </c>
      <c r="L55" s="235"/>
    </row>
    <row r="56" spans="2:18" s="40" customFormat="1" x14ac:dyDescent="0.3">
      <c r="B56" s="84">
        <v>2</v>
      </c>
      <c r="C56" s="236" t="s">
        <v>45</v>
      </c>
      <c r="D56" s="236"/>
      <c r="E56" s="236"/>
      <c r="F56" s="236"/>
      <c r="G56" s="236"/>
      <c r="H56" s="236"/>
      <c r="I56" s="236"/>
      <c r="J56" s="236"/>
      <c r="K56" s="236"/>
      <c r="L56" s="237"/>
      <c r="O56" s="83"/>
    </row>
    <row r="57" spans="2:18" x14ac:dyDescent="0.3">
      <c r="B57" s="22"/>
      <c r="C57" s="227" t="s">
        <v>35</v>
      </c>
      <c r="D57" s="227"/>
      <c r="E57" s="227"/>
      <c r="F57" s="227"/>
      <c r="G57" s="228" t="s">
        <v>46</v>
      </c>
      <c r="H57" s="228"/>
      <c r="I57" s="138" t="s">
        <v>47</v>
      </c>
      <c r="J57" s="137" t="s">
        <v>48</v>
      </c>
      <c r="K57" s="229" t="s">
        <v>49</v>
      </c>
      <c r="L57" s="230"/>
    </row>
    <row r="58" spans="2:18" ht="14.25" customHeight="1" x14ac:dyDescent="0.3">
      <c r="B58" s="22"/>
      <c r="C58" s="221" t="s">
        <v>50</v>
      </c>
      <c r="D58" s="221"/>
      <c r="E58" s="221"/>
      <c r="F58" s="221"/>
      <c r="G58" s="239"/>
      <c r="H58" s="239"/>
      <c r="I58" s="135"/>
      <c r="J58" s="313">
        <f>K40+K43+K51</f>
        <v>0</v>
      </c>
      <c r="K58" s="240">
        <f>G58%*J58</f>
        <v>0</v>
      </c>
      <c r="L58" s="241"/>
      <c r="O58" s="83" t="s">
        <v>40</v>
      </c>
    </row>
    <row r="59" spans="2:18" x14ac:dyDescent="0.3">
      <c r="B59" s="22"/>
      <c r="C59" s="221" t="s">
        <v>124</v>
      </c>
      <c r="D59" s="221"/>
      <c r="E59" s="221"/>
      <c r="F59" s="221"/>
      <c r="G59" s="239"/>
      <c r="H59" s="239"/>
      <c r="I59" s="139" t="s">
        <v>40</v>
      </c>
      <c r="J59" s="312">
        <f>K40+K44+K52+K58</f>
        <v>0</v>
      </c>
      <c r="K59" s="240">
        <f>G59%*J59</f>
        <v>0</v>
      </c>
      <c r="L59" s="241"/>
      <c r="O59" s="83" t="s">
        <v>41</v>
      </c>
    </row>
    <row r="60" spans="2:18" x14ac:dyDescent="0.3">
      <c r="B60" s="22"/>
      <c r="C60" s="211" t="s">
        <v>51</v>
      </c>
      <c r="D60" s="211"/>
      <c r="E60" s="211"/>
      <c r="F60" s="211"/>
      <c r="G60" s="211"/>
      <c r="H60" s="211"/>
      <c r="I60" s="211"/>
      <c r="J60" s="211"/>
      <c r="K60" s="212">
        <f>K59+K58</f>
        <v>0</v>
      </c>
      <c r="L60" s="213"/>
    </row>
    <row r="61" spans="2:18" ht="6.75" customHeight="1" thickBot="1" x14ac:dyDescent="0.35">
      <c r="B61" s="18"/>
      <c r="C61" s="214"/>
      <c r="D61" s="215"/>
      <c r="E61" s="215"/>
      <c r="F61" s="215"/>
      <c r="G61" s="215"/>
      <c r="H61" s="215"/>
      <c r="I61" s="215"/>
      <c r="J61" s="215"/>
      <c r="K61" s="215"/>
      <c r="L61" s="216"/>
      <c r="O61" s="133"/>
    </row>
    <row r="62" spans="2:18" ht="6.75" customHeight="1" x14ac:dyDescent="0.3">
      <c r="B62" s="87"/>
      <c r="C62" s="88"/>
      <c r="D62" s="136"/>
      <c r="E62" s="136"/>
      <c r="F62" s="136"/>
      <c r="G62" s="136"/>
      <c r="H62" s="136"/>
      <c r="I62" s="136"/>
      <c r="J62" s="136"/>
      <c r="K62" s="89"/>
      <c r="L62" s="90"/>
      <c r="O62" s="132"/>
    </row>
    <row r="63" spans="2:18" s="86" customFormat="1" ht="12.6" x14ac:dyDescent="0.3">
      <c r="B63" s="217" t="s">
        <v>64</v>
      </c>
      <c r="C63" s="218"/>
      <c r="D63" s="218"/>
      <c r="E63" s="218"/>
      <c r="F63" s="218"/>
      <c r="G63" s="218"/>
      <c r="H63" s="218"/>
      <c r="I63" s="218"/>
      <c r="J63" s="218"/>
      <c r="K63" s="219">
        <f>K55+K60+K40</f>
        <v>0</v>
      </c>
      <c r="L63" s="220"/>
      <c r="O63" s="132"/>
    </row>
    <row r="64" spans="2:18" s="40" customFormat="1" ht="6.75" customHeight="1" thickBot="1" x14ac:dyDescent="0.35">
      <c r="B64" s="91"/>
      <c r="C64" s="92"/>
      <c r="D64" s="92"/>
      <c r="E64" s="92"/>
      <c r="F64" s="92"/>
      <c r="G64" s="92"/>
      <c r="H64" s="92"/>
      <c r="I64" s="92"/>
      <c r="J64" s="92"/>
      <c r="K64" s="93"/>
      <c r="L64" s="94"/>
      <c r="O64" s="132"/>
    </row>
    <row r="65" spans="2:15" s="40" customFormat="1" ht="6.75" customHeight="1" thickBot="1" x14ac:dyDescent="0.35">
      <c r="B65" s="84"/>
      <c r="C65" s="11"/>
      <c r="D65" s="95"/>
      <c r="E65" s="95"/>
      <c r="F65" s="95"/>
      <c r="G65" s="95"/>
      <c r="H65" s="95"/>
      <c r="I65" s="95"/>
      <c r="J65" s="95"/>
      <c r="K65" s="95"/>
      <c r="L65" s="96"/>
      <c r="O65" s="83"/>
    </row>
    <row r="66" spans="2:15" ht="13.8" thickBot="1" x14ac:dyDescent="0.35">
      <c r="B66" s="49" t="s">
        <v>52</v>
      </c>
      <c r="C66" s="97"/>
      <c r="D66" s="40"/>
      <c r="E66" s="223">
        <f>E14/1000</f>
        <v>0</v>
      </c>
      <c r="F66" s="224"/>
      <c r="G66" s="40" t="s">
        <v>53</v>
      </c>
      <c r="H66" s="40"/>
      <c r="I66" s="40"/>
      <c r="J66" s="92" t="s">
        <v>54</v>
      </c>
      <c r="K66" s="315" t="e">
        <f>K63/E66</f>
        <v>#DIV/0!</v>
      </c>
      <c r="L66" s="316"/>
    </row>
    <row r="67" spans="2:15" ht="7.5" customHeight="1" thickBot="1" x14ac:dyDescent="0.35">
      <c r="B67" s="18"/>
      <c r="C67" s="19"/>
      <c r="D67" s="98"/>
      <c r="E67" s="99"/>
      <c r="F67" s="99"/>
      <c r="G67" s="98"/>
      <c r="H67" s="98"/>
      <c r="I67" s="98"/>
      <c r="J67" s="100"/>
      <c r="K67" s="101"/>
      <c r="L67" s="102"/>
    </row>
    <row r="68" spans="2:15" ht="6.75" customHeight="1" x14ac:dyDescent="0.3">
      <c r="B68" s="22"/>
      <c r="C68" s="97"/>
      <c r="D68" s="40"/>
      <c r="E68" s="40"/>
      <c r="F68" s="40"/>
      <c r="G68" s="40"/>
      <c r="H68" s="40"/>
      <c r="I68" s="40"/>
      <c r="J68" s="40"/>
      <c r="K68" s="103"/>
      <c r="L68" s="104"/>
    </row>
    <row r="69" spans="2:15" x14ac:dyDescent="0.3">
      <c r="B69" s="49" t="s">
        <v>55</v>
      </c>
      <c r="C69" s="97"/>
      <c r="D69" s="40"/>
      <c r="E69" s="40"/>
      <c r="F69" s="40"/>
      <c r="G69" s="40"/>
      <c r="H69" s="40"/>
      <c r="I69" s="40"/>
      <c r="J69" s="40"/>
      <c r="K69" s="103"/>
      <c r="L69" s="104"/>
    </row>
    <row r="70" spans="2:15" ht="60" customHeight="1" thickBot="1" x14ac:dyDescent="0.35">
      <c r="B70" s="309"/>
      <c r="C70" s="310"/>
      <c r="D70" s="310"/>
      <c r="E70" s="310"/>
      <c r="F70" s="310"/>
      <c r="G70" s="310"/>
      <c r="H70" s="310"/>
      <c r="I70" s="310"/>
      <c r="J70" s="310"/>
      <c r="K70" s="310"/>
      <c r="L70" s="311"/>
    </row>
    <row r="71" spans="2:15" ht="6.75" customHeight="1" thickBot="1" x14ac:dyDescent="0.35">
      <c r="B71" s="317"/>
      <c r="C71" s="318"/>
      <c r="D71" s="318"/>
      <c r="E71" s="318"/>
      <c r="F71" s="318"/>
      <c r="G71" s="318"/>
      <c r="H71" s="318"/>
      <c r="I71" s="318"/>
      <c r="J71" s="318"/>
      <c r="K71" s="319"/>
      <c r="L71" s="320"/>
      <c r="O71" s="132"/>
    </row>
    <row r="72" spans="2:15" ht="6.75" customHeight="1" x14ac:dyDescent="0.3">
      <c r="B72" s="10"/>
      <c r="C72" s="12"/>
      <c r="D72" s="12"/>
      <c r="E72" s="12"/>
      <c r="F72" s="12"/>
      <c r="G72" s="12"/>
      <c r="H72" s="12"/>
      <c r="I72" s="12"/>
      <c r="J72" s="12"/>
      <c r="K72" s="12"/>
      <c r="L72" s="13"/>
    </row>
    <row r="73" spans="2:15" s="40" customFormat="1" x14ac:dyDescent="0.3">
      <c r="B73" s="109" t="s">
        <v>56</v>
      </c>
      <c r="C73" s="208" t="s">
        <v>1</v>
      </c>
      <c r="D73" s="208"/>
      <c r="E73" s="208"/>
      <c r="F73" s="208"/>
      <c r="G73" s="209" t="s">
        <v>2</v>
      </c>
      <c r="H73" s="209"/>
      <c r="I73" s="209" t="s">
        <v>3</v>
      </c>
      <c r="J73" s="209"/>
      <c r="K73" s="209" t="s">
        <v>4</v>
      </c>
      <c r="L73" s="210"/>
      <c r="O73" s="83"/>
    </row>
    <row r="74" spans="2:15" x14ac:dyDescent="0.3">
      <c r="B74" s="76"/>
      <c r="C74" s="200"/>
      <c r="D74" s="200"/>
      <c r="E74" s="200"/>
      <c r="F74" s="200"/>
      <c r="G74" s="177"/>
      <c r="H74" s="177"/>
      <c r="I74" s="177"/>
      <c r="J74" s="177"/>
      <c r="K74" s="174"/>
      <c r="L74" s="175"/>
    </row>
    <row r="75" spans="2:15" x14ac:dyDescent="0.3">
      <c r="B75" s="76"/>
      <c r="C75" s="200"/>
      <c r="D75" s="200"/>
      <c r="E75" s="200"/>
      <c r="F75" s="200"/>
      <c r="G75" s="177"/>
      <c r="H75" s="177"/>
      <c r="I75" s="177"/>
      <c r="J75" s="177"/>
      <c r="K75" s="174"/>
      <c r="L75" s="175"/>
    </row>
    <row r="76" spans="2:15" ht="6.75" customHeight="1" thickBot="1" x14ac:dyDescent="0.35">
      <c r="B76" s="18"/>
      <c r="C76" s="20"/>
      <c r="D76" s="20"/>
      <c r="E76" s="20"/>
      <c r="F76" s="20"/>
      <c r="G76" s="20"/>
      <c r="H76" s="20"/>
      <c r="I76" s="20"/>
      <c r="J76" s="20"/>
      <c r="K76" s="20"/>
      <c r="L76" s="21"/>
    </row>
    <row r="77" spans="2:15" ht="6.75" customHeight="1" thickBot="1" x14ac:dyDescent="0.35">
      <c r="B77" s="22"/>
      <c r="D77" s="88"/>
      <c r="L77" s="17"/>
    </row>
    <row r="78" spans="2:15" ht="59.25" customHeight="1" thickBot="1" x14ac:dyDescent="0.35">
      <c r="B78" s="105" t="s">
        <v>57</v>
      </c>
      <c r="C78" s="203" t="s">
        <v>87</v>
      </c>
      <c r="D78" s="203"/>
      <c r="E78" s="203"/>
      <c r="F78" s="203"/>
      <c r="G78" s="203"/>
      <c r="H78" s="203"/>
      <c r="I78" s="203"/>
      <c r="J78" s="203"/>
      <c r="K78" s="203"/>
      <c r="L78" s="204"/>
    </row>
    <row r="79" spans="2:15" ht="6.6" customHeight="1" x14ac:dyDescent="0.3">
      <c r="C79" s="202"/>
      <c r="D79" s="202"/>
      <c r="E79" s="202"/>
      <c r="F79" s="202"/>
      <c r="G79" s="202"/>
      <c r="H79" s="202"/>
      <c r="I79" s="202"/>
      <c r="J79" s="202"/>
      <c r="K79" s="202"/>
      <c r="L79" s="202"/>
    </row>
    <row r="80" spans="2:15" x14ac:dyDescent="0.3">
      <c r="C80" s="202"/>
      <c r="D80" s="202"/>
      <c r="E80" s="202"/>
      <c r="F80" s="202"/>
      <c r="G80" s="202"/>
      <c r="H80" s="202"/>
      <c r="I80" s="202"/>
      <c r="J80" s="202"/>
      <c r="K80" s="202"/>
      <c r="L80" s="202"/>
    </row>
    <row r="81" spans="3:12" ht="12" customHeight="1" x14ac:dyDescent="0.3">
      <c r="C81" s="202"/>
      <c r="D81" s="202"/>
      <c r="E81" s="202"/>
      <c r="F81" s="202"/>
      <c r="G81" s="202"/>
      <c r="H81" s="202"/>
      <c r="I81" s="202"/>
      <c r="J81" s="202"/>
      <c r="K81" s="202"/>
      <c r="L81" s="202"/>
    </row>
  </sheetData>
  <sheetProtection algorithmName="SHA-512" hashValue="jXSkS4FiMxKl7PgvegjKK0q60gHf72Jk2XAnTK0zLkX2pwHsdTgcApM+EvLJvHlrMyv6DHvl5FK3d1z4g9D0lg==" saltValue="2vNLSww469/jxc204OqX8g==" spinCount="100000" sheet="1" selectLockedCells="1"/>
  <mergeCells count="138">
    <mergeCell ref="G43:H43"/>
    <mergeCell ref="C42:F42"/>
    <mergeCell ref="G42:H42"/>
    <mergeCell ref="K42:L42"/>
    <mergeCell ref="D48:F48"/>
    <mergeCell ref="G48:H48"/>
    <mergeCell ref="K48:L48"/>
    <mergeCell ref="D49:F49"/>
    <mergeCell ref="G49:H49"/>
    <mergeCell ref="K49:L49"/>
    <mergeCell ref="D50:F50"/>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C57:F57"/>
    <mergeCell ref="G57:H57"/>
    <mergeCell ref="K57:L57"/>
    <mergeCell ref="C58:F58"/>
    <mergeCell ref="G58:H58"/>
    <mergeCell ref="K58:L58"/>
    <mergeCell ref="C53:J53"/>
    <mergeCell ref="K53:L53"/>
    <mergeCell ref="C54:L54"/>
    <mergeCell ref="C55:J55"/>
    <mergeCell ref="K55:L55"/>
    <mergeCell ref="C56:L56"/>
    <mergeCell ref="C60:J60"/>
    <mergeCell ref="K60:L60"/>
    <mergeCell ref="C61:L61"/>
    <mergeCell ref="B63:J63"/>
    <mergeCell ref="K63:L63"/>
    <mergeCell ref="C59:F59"/>
    <mergeCell ref="G59:H59"/>
    <mergeCell ref="K59:L59"/>
    <mergeCell ref="E66:F66"/>
    <mergeCell ref="K66:L66"/>
    <mergeCell ref="C80:L81"/>
    <mergeCell ref="C75:F75"/>
    <mergeCell ref="G75:H75"/>
    <mergeCell ref="I75:J75"/>
    <mergeCell ref="K75:L75"/>
    <mergeCell ref="C78:L78"/>
    <mergeCell ref="C79:L79"/>
    <mergeCell ref="B70:L70"/>
    <mergeCell ref="C73:F73"/>
    <mergeCell ref="G73:H73"/>
    <mergeCell ref="I73:J73"/>
    <mergeCell ref="K73:L73"/>
    <mergeCell ref="C74:F74"/>
    <mergeCell ref="G74:H74"/>
    <mergeCell ref="I74:J74"/>
    <mergeCell ref="K74:L74"/>
  </mergeCells>
  <dataValidations disablePrompts="1" count="3">
    <dataValidation type="list" allowBlank="1" showInputMessage="1" showErrorMessage="1" sqref="I52" xr:uid="{1A6C5927-6B45-4A7F-B8FB-9B73AA0757F8}">
      <formula1>$O$52:$O$54</formula1>
    </dataValidation>
    <dataValidation type="list" allowBlank="1" showInputMessage="1" showErrorMessage="1" sqref="J14" xr:uid="{7B33B7B8-AC84-4CDF-B3E8-7BFDB3BC21D9}">
      <formula1>$O$10:$O$14</formula1>
    </dataValidation>
    <dataValidation type="list" allowBlank="1" showInputMessage="1" showErrorMessage="1" sqref="I58" xr:uid="{93250363-4D6A-4A15-8936-0BAF1F580739}">
      <formula1>$O$58:$O$59</formula1>
    </dataValidation>
  </dataValidations>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5832-A0A8-44F8-8027-FFBA90A46219}">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276" t="s">
        <v>110</v>
      </c>
      <c r="B2" s="276"/>
      <c r="C2" s="276"/>
      <c r="D2" s="276"/>
      <c r="E2" s="276"/>
      <c r="F2" s="276"/>
      <c r="G2" s="276"/>
      <c r="H2" s="276"/>
      <c r="I2" s="276"/>
      <c r="J2" s="276"/>
      <c r="K2" s="276"/>
    </row>
    <row r="3" spans="1:11" ht="15" customHeight="1" x14ac:dyDescent="0.3">
      <c r="A3" s="276"/>
      <c r="B3" s="276"/>
      <c r="C3" s="276"/>
      <c r="D3" s="276"/>
      <c r="E3" s="276"/>
      <c r="F3" s="276"/>
      <c r="G3" s="276"/>
      <c r="H3" s="276"/>
      <c r="I3" s="276"/>
      <c r="J3" s="276"/>
      <c r="K3" s="276"/>
    </row>
    <row r="4" spans="1:11" ht="15" customHeight="1" x14ac:dyDescent="0.3">
      <c r="A4" s="276"/>
      <c r="B4" s="276"/>
      <c r="C4" s="276"/>
      <c r="D4" s="276"/>
      <c r="E4" s="276"/>
      <c r="F4" s="276"/>
      <c r="G4" s="276"/>
      <c r="H4" s="276"/>
      <c r="I4" s="276"/>
      <c r="J4" s="276"/>
      <c r="K4" s="276"/>
    </row>
    <row r="5" spans="1:11" ht="15" customHeight="1" x14ac:dyDescent="0.3">
      <c r="A5" s="276"/>
      <c r="B5" s="276"/>
      <c r="C5" s="276"/>
      <c r="D5" s="276"/>
      <c r="E5" s="276"/>
      <c r="F5" s="276"/>
      <c r="G5" s="276"/>
      <c r="H5" s="276"/>
      <c r="I5" s="276"/>
      <c r="J5" s="276"/>
      <c r="K5" s="276"/>
    </row>
    <row r="6" spans="1:11" ht="6" customHeight="1" x14ac:dyDescent="0.3">
      <c r="A6" s="276"/>
      <c r="B6" s="276"/>
      <c r="C6" s="276"/>
      <c r="D6" s="276"/>
      <c r="E6" s="276"/>
      <c r="F6" s="276"/>
      <c r="G6" s="276"/>
      <c r="H6" s="276"/>
      <c r="I6" s="276"/>
      <c r="J6" s="276"/>
      <c r="K6" s="276"/>
    </row>
    <row r="7" spans="1:11" ht="46.8" customHeight="1" thickBot="1" x14ac:dyDescent="0.35">
      <c r="A7" s="277" t="s">
        <v>122</v>
      </c>
      <c r="B7" s="277"/>
      <c r="C7" s="277"/>
      <c r="D7" s="277"/>
      <c r="E7" s="277"/>
      <c r="F7" s="277"/>
      <c r="G7" s="277"/>
      <c r="H7" s="277"/>
      <c r="I7" s="277"/>
      <c r="J7" s="277"/>
      <c r="K7" s="277"/>
    </row>
    <row r="8" spans="1:11" ht="15" customHeight="1" x14ac:dyDescent="0.3">
      <c r="A8" s="278" t="s">
        <v>5</v>
      </c>
      <c r="B8" s="279"/>
      <c r="C8" s="279"/>
      <c r="D8" s="280">
        <f>'Option Comparison Costs'!E8</f>
        <v>0</v>
      </c>
      <c r="E8" s="281"/>
      <c r="F8" s="281"/>
      <c r="G8" s="281"/>
      <c r="H8" s="281"/>
      <c r="I8" s="281"/>
      <c r="J8" s="281"/>
      <c r="K8" s="282"/>
    </row>
    <row r="9" spans="1:11" ht="6.75" customHeight="1" x14ac:dyDescent="0.3">
      <c r="A9" s="273"/>
      <c r="B9" s="274"/>
      <c r="C9" s="274"/>
      <c r="D9" s="274"/>
      <c r="E9" s="274"/>
      <c r="F9" s="274"/>
      <c r="G9" s="274"/>
      <c r="H9" s="274"/>
      <c r="I9" s="274"/>
      <c r="J9" s="274"/>
      <c r="K9" s="275"/>
    </row>
    <row r="10" spans="1:11" ht="15" customHeight="1" x14ac:dyDescent="0.3">
      <c r="A10" s="283" t="s">
        <v>101</v>
      </c>
      <c r="B10" s="284"/>
      <c r="C10" s="284"/>
      <c r="D10" s="285">
        <f>'Option Comparison Costs'!E10</f>
        <v>0</v>
      </c>
      <c r="E10" s="286"/>
      <c r="F10" s="284" t="s">
        <v>102</v>
      </c>
      <c r="G10" s="284"/>
      <c r="H10" s="284"/>
      <c r="I10" s="284"/>
      <c r="J10" s="287">
        <f>'Option Comparison Costs'!L10</f>
        <v>0</v>
      </c>
      <c r="K10" s="288"/>
    </row>
    <row r="11" spans="1:11" ht="6.75" customHeight="1" x14ac:dyDescent="0.3">
      <c r="A11" s="273"/>
      <c r="B11" s="274"/>
      <c r="C11" s="274"/>
      <c r="D11" s="274"/>
      <c r="E11" s="274"/>
      <c r="F11" s="274"/>
      <c r="G11" s="274"/>
      <c r="H11" s="274"/>
      <c r="I11" s="274"/>
      <c r="J11" s="274"/>
      <c r="K11" s="275"/>
    </row>
    <row r="12" spans="1:11" ht="15" customHeight="1" x14ac:dyDescent="0.3">
      <c r="A12" s="283" t="s">
        <v>103</v>
      </c>
      <c r="B12" s="284"/>
      <c r="C12" s="284"/>
      <c r="D12" s="285">
        <f>'Option Comparison Costs'!E12</f>
        <v>0</v>
      </c>
      <c r="E12" s="286"/>
      <c r="F12" s="289" t="s">
        <v>104</v>
      </c>
      <c r="G12" s="290"/>
      <c r="H12" s="290"/>
      <c r="I12" s="290"/>
      <c r="J12" s="287">
        <f>'Option Comparison Costs'!L12</f>
        <v>0</v>
      </c>
      <c r="K12" s="288"/>
    </row>
    <row r="13" spans="1:11" ht="6.75" customHeight="1" x14ac:dyDescent="0.3">
      <c r="A13" s="273"/>
      <c r="B13" s="274"/>
      <c r="C13" s="274"/>
      <c r="D13" s="274"/>
      <c r="E13" s="274"/>
      <c r="F13" s="274"/>
      <c r="G13" s="274"/>
      <c r="H13" s="274"/>
      <c r="I13" s="274"/>
      <c r="J13" s="274"/>
      <c r="K13" s="275"/>
    </row>
    <row r="14" spans="1:11" ht="14.4" customHeight="1" x14ac:dyDescent="0.3">
      <c r="A14" s="283" t="s">
        <v>105</v>
      </c>
      <c r="B14" s="284"/>
      <c r="C14" s="284"/>
      <c r="D14" s="285">
        <f>'Option Comparison Costs'!E14</f>
        <v>0</v>
      </c>
      <c r="E14" s="291"/>
      <c r="F14" s="290" t="s">
        <v>17</v>
      </c>
      <c r="G14" s="290"/>
      <c r="H14" s="290"/>
      <c r="I14" s="290"/>
      <c r="J14" s="287">
        <f>'Option Comparison Costs'!L14</f>
        <v>0</v>
      </c>
      <c r="K14" s="288"/>
    </row>
    <row r="15" spans="1:11" ht="13.8" thickBot="1" x14ac:dyDescent="0.35">
      <c r="A15" s="118"/>
      <c r="B15" s="119"/>
      <c r="C15" s="119"/>
      <c r="D15" s="119"/>
      <c r="E15" s="119"/>
      <c r="F15" s="119"/>
      <c r="G15" s="119"/>
      <c r="H15" s="119"/>
      <c r="I15" s="119"/>
      <c r="J15" s="119"/>
      <c r="K15" s="120"/>
    </row>
    <row r="16" spans="1:11" s="2" customFormat="1" ht="12.6" x14ac:dyDescent="0.3">
      <c r="A16" s="121">
        <v>1</v>
      </c>
      <c r="B16" s="122" t="s">
        <v>113</v>
      </c>
      <c r="C16" s="123"/>
      <c r="D16" s="123"/>
      <c r="E16" s="123"/>
      <c r="F16" s="123"/>
      <c r="G16" s="123"/>
      <c r="H16" s="123"/>
      <c r="I16" s="123"/>
      <c r="J16" s="123"/>
      <c r="K16" s="124"/>
    </row>
    <row r="17" spans="1:11" ht="15" customHeight="1" x14ac:dyDescent="0.3">
      <c r="A17" s="125"/>
      <c r="B17" s="4">
        <v>1.1000000000000001</v>
      </c>
      <c r="C17" s="292" t="s">
        <v>106</v>
      </c>
      <c r="D17" s="293"/>
      <c r="E17" s="294"/>
      <c r="F17" s="295">
        <v>1</v>
      </c>
      <c r="G17" s="295"/>
      <c r="H17" s="117" t="s">
        <v>41</v>
      </c>
      <c r="I17" s="130">
        <f>'Option Nr 3'!K44</f>
        <v>0</v>
      </c>
      <c r="J17" s="296">
        <f>F17*I17</f>
        <v>0</v>
      </c>
      <c r="K17" s="297"/>
    </row>
    <row r="18" spans="1:11" ht="15" customHeight="1" x14ac:dyDescent="0.3">
      <c r="A18" s="125"/>
      <c r="B18" s="4">
        <v>1.2</v>
      </c>
      <c r="C18" s="292" t="s">
        <v>95</v>
      </c>
      <c r="D18" s="293"/>
      <c r="E18" s="294"/>
      <c r="F18" s="295">
        <v>1</v>
      </c>
      <c r="G18" s="295"/>
      <c r="H18" s="117" t="s">
        <v>41</v>
      </c>
      <c r="I18" s="130">
        <f>'Option Nr 3'!K45</f>
        <v>0</v>
      </c>
      <c r="J18" s="296">
        <f t="shared" ref="J18:J23" si="0">F18*I18</f>
        <v>0</v>
      </c>
      <c r="K18" s="297"/>
    </row>
    <row r="19" spans="1:11" ht="15" customHeight="1" x14ac:dyDescent="0.3">
      <c r="A19" s="125"/>
      <c r="B19" s="4">
        <v>1.3</v>
      </c>
      <c r="C19" s="292" t="s">
        <v>96</v>
      </c>
      <c r="D19" s="293"/>
      <c r="E19" s="294"/>
      <c r="F19" s="295">
        <v>1</v>
      </c>
      <c r="G19" s="295"/>
      <c r="H19" s="117" t="s">
        <v>41</v>
      </c>
      <c r="I19" s="130">
        <f>'Option Nr 3'!K46</f>
        <v>0</v>
      </c>
      <c r="J19" s="296">
        <f t="shared" si="0"/>
        <v>0</v>
      </c>
      <c r="K19" s="297"/>
    </row>
    <row r="20" spans="1:11" ht="15" customHeight="1" x14ac:dyDescent="0.3">
      <c r="A20" s="125"/>
      <c r="B20" s="4">
        <v>1.4</v>
      </c>
      <c r="C20" s="292" t="s">
        <v>97</v>
      </c>
      <c r="D20" s="293"/>
      <c r="E20" s="294"/>
      <c r="F20" s="295">
        <v>1</v>
      </c>
      <c r="G20" s="295"/>
      <c r="H20" s="117" t="s">
        <v>41</v>
      </c>
      <c r="I20" s="130">
        <f>'Option Nr 3'!K47</f>
        <v>0</v>
      </c>
      <c r="J20" s="296">
        <f t="shared" si="0"/>
        <v>0</v>
      </c>
      <c r="K20" s="297"/>
    </row>
    <row r="21" spans="1:11" ht="15" customHeight="1" x14ac:dyDescent="0.3">
      <c r="A21" s="125"/>
      <c r="B21" s="4">
        <v>1.5</v>
      </c>
      <c r="C21" s="292" t="s">
        <v>98</v>
      </c>
      <c r="D21" s="293"/>
      <c r="E21" s="294"/>
      <c r="F21" s="295">
        <v>1</v>
      </c>
      <c r="G21" s="295"/>
      <c r="H21" s="117" t="s">
        <v>41</v>
      </c>
      <c r="I21" s="130">
        <f>'Option Nr 3'!K48</f>
        <v>0</v>
      </c>
      <c r="J21" s="296">
        <f t="shared" si="0"/>
        <v>0</v>
      </c>
      <c r="K21" s="297"/>
    </row>
    <row r="22" spans="1:11" ht="15" customHeight="1" x14ac:dyDescent="0.3">
      <c r="A22" s="125"/>
      <c r="B22" s="4">
        <v>1.6</v>
      </c>
      <c r="C22" s="292" t="s">
        <v>99</v>
      </c>
      <c r="D22" s="293"/>
      <c r="E22" s="294"/>
      <c r="F22" s="295">
        <v>1</v>
      </c>
      <c r="G22" s="295"/>
      <c r="H22" s="117" t="s">
        <v>41</v>
      </c>
      <c r="I22" s="130">
        <f>'Option Nr 3'!K40+'Option Nr 3'!K49+'Option Nr 3'!K51+'Option Nr 3'!K52+'Option Nr 3'!K60</f>
        <v>0</v>
      </c>
      <c r="J22" s="296">
        <f t="shared" si="0"/>
        <v>0</v>
      </c>
      <c r="K22" s="297"/>
    </row>
    <row r="23" spans="1:11" ht="15" customHeight="1" x14ac:dyDescent="0.3">
      <c r="A23" s="125"/>
      <c r="B23" s="4">
        <v>1.7</v>
      </c>
      <c r="C23" s="292" t="s">
        <v>100</v>
      </c>
      <c r="D23" s="293"/>
      <c r="E23" s="294"/>
      <c r="F23" s="295">
        <v>1</v>
      </c>
      <c r="G23" s="295"/>
      <c r="H23" s="117" t="s">
        <v>41</v>
      </c>
      <c r="I23" s="130">
        <f>'Option Nr 3'!K50</f>
        <v>0</v>
      </c>
      <c r="J23" s="296">
        <f t="shared" si="0"/>
        <v>0</v>
      </c>
      <c r="K23" s="297"/>
    </row>
    <row r="24" spans="1:11" ht="6" customHeight="1" x14ac:dyDescent="0.3">
      <c r="A24" s="125"/>
      <c r="B24" s="299"/>
      <c r="C24" s="300"/>
      <c r="D24" s="300"/>
      <c r="E24" s="300"/>
      <c r="F24" s="300"/>
      <c r="G24" s="300"/>
      <c r="H24" s="300"/>
      <c r="I24" s="300"/>
      <c r="J24" s="300"/>
      <c r="K24" s="301"/>
    </row>
    <row r="25" spans="1:11" ht="15" customHeight="1" x14ac:dyDescent="0.3">
      <c r="A25" s="125"/>
      <c r="B25" s="302" t="s">
        <v>114</v>
      </c>
      <c r="C25" s="303"/>
      <c r="D25" s="303"/>
      <c r="E25" s="303"/>
      <c r="F25" s="303"/>
      <c r="G25" s="303"/>
      <c r="H25" s="303"/>
      <c r="I25" s="304"/>
      <c r="J25" s="305">
        <f>SUM(J17:K23)</f>
        <v>0</v>
      </c>
      <c r="K25" s="306"/>
    </row>
    <row r="26" spans="1:11" ht="15" customHeight="1" thickBot="1" x14ac:dyDescent="0.35">
      <c r="A26" s="125"/>
      <c r="B26" s="299"/>
      <c r="C26" s="300"/>
      <c r="D26" s="300"/>
      <c r="E26" s="300"/>
      <c r="F26" s="300"/>
      <c r="G26" s="300"/>
      <c r="H26" s="300"/>
      <c r="I26" s="300"/>
      <c r="J26" s="300"/>
      <c r="K26" s="301"/>
    </row>
    <row r="27" spans="1:11" ht="6.75" customHeight="1" x14ac:dyDescent="0.3">
      <c r="A27" s="126"/>
      <c r="B27" s="3"/>
      <c r="C27" s="127"/>
      <c r="D27" s="3"/>
      <c r="E27" s="3"/>
      <c r="F27" s="3"/>
      <c r="G27" s="3"/>
      <c r="H27" s="3"/>
      <c r="I27" s="3"/>
      <c r="J27" s="3"/>
      <c r="K27" s="128"/>
    </row>
    <row r="28" spans="1:11" ht="53.25" customHeight="1" thickBot="1" x14ac:dyDescent="0.35">
      <c r="A28" s="129" t="s">
        <v>57</v>
      </c>
      <c r="B28" s="307" t="s">
        <v>107</v>
      </c>
      <c r="C28" s="307"/>
      <c r="D28" s="307"/>
      <c r="E28" s="307"/>
      <c r="F28" s="307"/>
      <c r="G28" s="307"/>
      <c r="H28" s="307"/>
      <c r="I28" s="307"/>
      <c r="J28" s="307"/>
      <c r="K28" s="308"/>
    </row>
    <row r="29" spans="1:11" ht="11.1" customHeight="1" x14ac:dyDescent="0.3">
      <c r="B29" s="298"/>
      <c r="C29" s="298"/>
      <c r="D29" s="298"/>
      <c r="E29" s="298"/>
      <c r="F29" s="298"/>
      <c r="G29" s="298"/>
      <c r="H29" s="298"/>
      <c r="I29" s="298"/>
      <c r="J29" s="298"/>
      <c r="K29" s="298"/>
    </row>
    <row r="30" spans="1:11" x14ac:dyDescent="0.3">
      <c r="B30" s="298"/>
      <c r="C30" s="298"/>
      <c r="D30" s="298"/>
      <c r="E30" s="298"/>
      <c r="F30" s="298"/>
      <c r="G30" s="298"/>
      <c r="H30" s="298"/>
      <c r="I30" s="298"/>
      <c r="J30" s="298"/>
      <c r="K30" s="298"/>
    </row>
    <row r="31" spans="1:11" ht="12" customHeight="1" x14ac:dyDescent="0.3">
      <c r="B31" s="298"/>
      <c r="C31" s="298"/>
      <c r="D31" s="298"/>
      <c r="E31" s="298"/>
      <c r="F31" s="298"/>
      <c r="G31" s="298"/>
      <c r="H31" s="298"/>
      <c r="I31" s="298"/>
      <c r="J31" s="298"/>
      <c r="K31" s="298"/>
    </row>
  </sheetData>
  <sheetProtection algorithmName="SHA-512" hashValue="A86ETH7zZ41YCjwPpAY7KNndhFw4JDi7fYzVc1djudZy2eJ+c2RyJykYPZSYNJVVmJ4MuRlUQSJDo5SLkMZVnA==" saltValue="4kFbZg5/G+Sazi8QhRRsfA=="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0DDB-C9D7-46FA-8669-1B7A220234AF}">
  <sheetPr>
    <pageSetUpPr fitToPage="1"/>
  </sheetPr>
  <dimension ref="B2:R81"/>
  <sheetViews>
    <sheetView showZeros="0" view="pageBreakPreview" zoomScaleNormal="100" zoomScaleSheetLayoutView="100" workbookViewId="0">
      <selection activeCell="G47" sqref="G47:H47"/>
    </sheetView>
  </sheetViews>
  <sheetFormatPr defaultColWidth="9.109375" defaultRowHeight="13.2" x14ac:dyDescent="0.3"/>
  <cols>
    <col min="1" max="1" width="2.33203125" style="5" customWidth="1"/>
    <col min="2" max="2" width="9.33203125" style="5" customWidth="1"/>
    <col min="3" max="3" width="7.44140625" style="5" customWidth="1"/>
    <col min="4" max="4" width="26.44140625" style="5" customWidth="1"/>
    <col min="5" max="6" width="9.109375" style="5"/>
    <col min="7" max="7" width="9.109375" style="5" customWidth="1"/>
    <col min="8" max="8" width="5.44140625" style="5" customWidth="1"/>
    <col min="9" max="9" width="9.109375" style="5"/>
    <col min="10" max="10" width="13.6640625" style="5" customWidth="1"/>
    <col min="11" max="12" width="9.109375" style="5"/>
    <col min="13" max="13" width="2.33203125" style="5" customWidth="1"/>
    <col min="14" max="16384" width="9.109375" style="5"/>
  </cols>
  <sheetData>
    <row r="2" spans="2:15" ht="15.75" customHeight="1" x14ac:dyDescent="0.3">
      <c r="B2" s="151" t="s">
        <v>61</v>
      </c>
      <c r="C2" s="151"/>
      <c r="D2" s="151"/>
      <c r="E2" s="151"/>
      <c r="F2" s="151"/>
      <c r="G2" s="151"/>
      <c r="H2" s="151"/>
      <c r="I2" s="151"/>
      <c r="J2" s="151"/>
      <c r="K2" s="151"/>
      <c r="L2" s="151"/>
    </row>
    <row r="3" spans="2:15" ht="15" customHeight="1" x14ac:dyDescent="0.3">
      <c r="B3" s="151"/>
      <c r="C3" s="151"/>
      <c r="D3" s="151"/>
      <c r="E3" s="151"/>
      <c r="F3" s="151"/>
      <c r="G3" s="151"/>
      <c r="H3" s="151"/>
      <c r="I3" s="151"/>
      <c r="J3" s="151"/>
      <c r="K3" s="151"/>
      <c r="L3" s="151"/>
    </row>
    <row r="4" spans="2:15" ht="15" customHeight="1" x14ac:dyDescent="0.3">
      <c r="B4" s="151"/>
      <c r="C4" s="151"/>
      <c r="D4" s="151"/>
      <c r="E4" s="151"/>
      <c r="F4" s="151"/>
      <c r="G4" s="151"/>
      <c r="H4" s="151"/>
      <c r="I4" s="151"/>
      <c r="J4" s="151"/>
      <c r="K4" s="151"/>
      <c r="L4" s="151"/>
    </row>
    <row r="5" spans="2:15" ht="15" customHeight="1" x14ac:dyDescent="0.3">
      <c r="B5" s="151"/>
      <c r="C5" s="151"/>
      <c r="D5" s="151"/>
      <c r="E5" s="151"/>
      <c r="F5" s="151"/>
      <c r="G5" s="151"/>
      <c r="H5" s="151"/>
      <c r="I5" s="151"/>
      <c r="J5" s="151"/>
      <c r="K5" s="151"/>
      <c r="L5" s="151"/>
    </row>
    <row r="6" spans="2:15" ht="6" customHeight="1" x14ac:dyDescent="0.3">
      <c r="B6" s="151"/>
      <c r="C6" s="151"/>
      <c r="D6" s="151"/>
      <c r="E6" s="151"/>
      <c r="F6" s="151"/>
      <c r="G6" s="151"/>
      <c r="H6" s="151"/>
      <c r="I6" s="151"/>
      <c r="J6" s="151"/>
      <c r="K6" s="151"/>
      <c r="L6" s="151"/>
    </row>
    <row r="7" spans="2:15" ht="48.75" customHeight="1" thickBot="1" x14ac:dyDescent="0.35">
      <c r="B7" s="202" t="s">
        <v>88</v>
      </c>
      <c r="C7" s="202"/>
      <c r="D7" s="202"/>
      <c r="E7" s="202"/>
      <c r="F7" s="202"/>
      <c r="G7" s="202"/>
      <c r="H7" s="202"/>
      <c r="I7" s="202"/>
      <c r="J7" s="202"/>
      <c r="K7" s="202"/>
      <c r="L7" s="202"/>
    </row>
    <row r="8" spans="2:15" ht="15" customHeight="1" x14ac:dyDescent="0.3">
      <c r="B8" s="167" t="s">
        <v>62</v>
      </c>
      <c r="C8" s="168"/>
      <c r="D8" s="168"/>
      <c r="E8" s="113"/>
      <c r="F8" s="265"/>
      <c r="G8" s="265"/>
      <c r="H8" s="265"/>
      <c r="I8" s="265"/>
      <c r="J8" s="265"/>
      <c r="K8" s="265"/>
      <c r="L8" s="266"/>
    </row>
    <row r="9" spans="2:15" ht="15" customHeight="1" thickBot="1" x14ac:dyDescent="0.35">
      <c r="B9" s="270" t="s">
        <v>86</v>
      </c>
      <c r="C9" s="271"/>
      <c r="D9" s="272"/>
      <c r="E9" s="267"/>
      <c r="F9" s="268"/>
      <c r="G9" s="268"/>
      <c r="H9" s="268"/>
      <c r="I9" s="268"/>
      <c r="J9" s="268"/>
      <c r="K9" s="268"/>
      <c r="L9" s="269"/>
    </row>
    <row r="10" spans="2:15" x14ac:dyDescent="0.3">
      <c r="B10" s="78" t="s">
        <v>8</v>
      </c>
      <c r="C10" s="12"/>
      <c r="D10" s="12"/>
      <c r="E10" s="12"/>
      <c r="F10" s="12"/>
      <c r="G10" s="12"/>
      <c r="H10" s="12"/>
      <c r="I10" s="12"/>
      <c r="J10" s="12"/>
      <c r="K10" s="12"/>
      <c r="L10" s="13"/>
      <c r="O10" s="5">
        <v>1</v>
      </c>
    </row>
    <row r="11" spans="2:15" ht="6.75" customHeight="1" x14ac:dyDescent="0.3">
      <c r="B11" s="49"/>
      <c r="L11" s="17"/>
      <c r="O11" s="5">
        <v>2</v>
      </c>
    </row>
    <row r="12" spans="2:15" ht="13.2" customHeight="1" x14ac:dyDescent="0.3">
      <c r="B12" s="140" t="s">
        <v>28</v>
      </c>
      <c r="C12" s="251"/>
      <c r="D12" s="251"/>
      <c r="E12" s="252"/>
      <c r="F12" s="258"/>
      <c r="G12" s="163" t="s">
        <v>9</v>
      </c>
      <c r="H12" s="163"/>
      <c r="I12" s="163"/>
      <c r="J12" s="164"/>
      <c r="K12" s="263"/>
      <c r="L12" s="264"/>
      <c r="O12" s="5">
        <v>3</v>
      </c>
    </row>
    <row r="13" spans="2:15" ht="6.75" customHeight="1" x14ac:dyDescent="0.3">
      <c r="B13" s="255"/>
      <c r="C13" s="256"/>
      <c r="D13" s="256"/>
      <c r="E13" s="256"/>
      <c r="F13" s="256"/>
      <c r="G13" s="256"/>
      <c r="H13" s="256"/>
      <c r="I13" s="256"/>
      <c r="J13" s="256"/>
      <c r="K13" s="256"/>
      <c r="L13" s="257"/>
      <c r="O13" s="5">
        <v>4</v>
      </c>
    </row>
    <row r="14" spans="2:15" ht="27" customHeight="1" x14ac:dyDescent="0.3">
      <c r="B14" s="140" t="s">
        <v>10</v>
      </c>
      <c r="C14" s="251"/>
      <c r="D14" s="251"/>
      <c r="E14" s="252"/>
      <c r="F14" s="258"/>
      <c r="G14" s="162" t="s">
        <v>63</v>
      </c>
      <c r="H14" s="163"/>
      <c r="I14" s="143"/>
      <c r="J14" s="253"/>
      <c r="K14" s="253"/>
      <c r="L14" s="254"/>
      <c r="O14" s="5">
        <v>5</v>
      </c>
    </row>
    <row r="15" spans="2:15" ht="6.75" customHeight="1" x14ac:dyDescent="0.3">
      <c r="B15" s="255"/>
      <c r="C15" s="256"/>
      <c r="D15" s="256"/>
      <c r="E15" s="256"/>
      <c r="F15" s="256"/>
      <c r="G15" s="256"/>
      <c r="H15" s="256"/>
      <c r="I15" s="256"/>
      <c r="J15" s="256"/>
      <c r="K15" s="256"/>
      <c r="L15" s="257"/>
    </row>
    <row r="16" spans="2:15" x14ac:dyDescent="0.3">
      <c r="B16" s="140" t="s">
        <v>29</v>
      </c>
      <c r="C16" s="251"/>
      <c r="D16" s="251"/>
      <c r="E16" s="252"/>
      <c r="F16" s="258"/>
      <c r="G16" s="251" t="s">
        <v>30</v>
      </c>
      <c r="H16" s="251"/>
      <c r="I16" s="251"/>
      <c r="J16" s="252"/>
      <c r="K16" s="253"/>
      <c r="L16" s="254"/>
    </row>
    <row r="17" spans="2:15" ht="6.75" customHeight="1" x14ac:dyDescent="0.3">
      <c r="B17" s="255"/>
      <c r="C17" s="256"/>
      <c r="D17" s="256"/>
      <c r="E17" s="256"/>
      <c r="F17" s="256"/>
      <c r="G17" s="256"/>
      <c r="H17" s="256"/>
      <c r="I17" s="256"/>
      <c r="J17" s="256"/>
      <c r="K17" s="256"/>
      <c r="L17" s="257"/>
    </row>
    <row r="18" spans="2:15" x14ac:dyDescent="0.3">
      <c r="B18" s="140" t="s">
        <v>31</v>
      </c>
      <c r="C18" s="251"/>
      <c r="D18" s="251"/>
      <c r="E18" s="262"/>
      <c r="F18" s="258"/>
      <c r="G18" s="251" t="s">
        <v>32</v>
      </c>
      <c r="H18" s="251"/>
      <c r="I18" s="251"/>
      <c r="J18" s="252"/>
      <c r="K18" s="258"/>
      <c r="L18" s="79" t="s">
        <v>33</v>
      </c>
      <c r="O18" s="40"/>
    </row>
    <row r="19" spans="2:15" ht="6.75" customHeight="1" x14ac:dyDescent="0.3">
      <c r="B19" s="255"/>
      <c r="C19" s="256"/>
      <c r="D19" s="256"/>
      <c r="E19" s="256"/>
      <c r="F19" s="256"/>
      <c r="G19" s="256"/>
      <c r="H19" s="256"/>
      <c r="I19" s="256"/>
      <c r="J19" s="256"/>
      <c r="K19" s="256"/>
      <c r="L19" s="257"/>
    </row>
    <row r="20" spans="2:15" ht="14.4" customHeight="1" x14ac:dyDescent="0.3">
      <c r="B20" s="140" t="s">
        <v>26</v>
      </c>
      <c r="C20" s="251"/>
      <c r="D20" s="251"/>
      <c r="E20" s="252"/>
      <c r="F20" s="253"/>
      <c r="G20" s="253"/>
      <c r="H20" s="253"/>
      <c r="I20" s="253"/>
      <c r="J20" s="253"/>
      <c r="K20" s="253"/>
      <c r="L20" s="254"/>
      <c r="O20" s="40"/>
    </row>
    <row r="21" spans="2:15" ht="6.75" customHeight="1" thickBot="1" x14ac:dyDescent="0.35">
      <c r="B21" s="259"/>
      <c r="C21" s="260"/>
      <c r="D21" s="260"/>
      <c r="E21" s="260"/>
      <c r="F21" s="260"/>
      <c r="G21" s="260"/>
      <c r="H21" s="260"/>
      <c r="I21" s="260"/>
      <c r="J21" s="260"/>
      <c r="K21" s="260"/>
      <c r="L21" s="261"/>
    </row>
    <row r="22" spans="2:15" s="40" customFormat="1" x14ac:dyDescent="0.3">
      <c r="B22" s="248">
        <v>1</v>
      </c>
      <c r="C22" s="249" t="s">
        <v>85</v>
      </c>
      <c r="D22" s="249"/>
      <c r="E22" s="249"/>
      <c r="F22" s="249"/>
      <c r="G22" s="249"/>
      <c r="H22" s="249"/>
      <c r="I22" s="249"/>
      <c r="J22" s="249"/>
      <c r="K22" s="249"/>
      <c r="L22" s="250"/>
      <c r="O22" s="5"/>
    </row>
    <row r="23" spans="2:15" x14ac:dyDescent="0.3">
      <c r="B23" s="248"/>
      <c r="C23" s="80" t="s">
        <v>34</v>
      </c>
      <c r="D23" s="243" t="s">
        <v>35</v>
      </c>
      <c r="E23" s="243"/>
      <c r="F23" s="243"/>
      <c r="G23" s="243"/>
      <c r="H23" s="243"/>
      <c r="I23" s="243"/>
      <c r="J23" s="243"/>
      <c r="K23" s="229" t="s">
        <v>36</v>
      </c>
      <c r="L23" s="230"/>
    </row>
    <row r="24" spans="2:15" x14ac:dyDescent="0.3">
      <c r="B24" s="248"/>
      <c r="C24" s="243" t="s">
        <v>37</v>
      </c>
      <c r="D24" s="243"/>
      <c r="E24" s="243"/>
      <c r="F24" s="243"/>
      <c r="G24" s="243"/>
      <c r="H24" s="243"/>
      <c r="I24" s="243"/>
      <c r="J24" s="243"/>
      <c r="K24" s="243"/>
      <c r="L24" s="244"/>
    </row>
    <row r="25" spans="2:15" x14ac:dyDescent="0.3">
      <c r="B25" s="248"/>
      <c r="C25" s="134">
        <v>1.1000000000000001</v>
      </c>
      <c r="D25" s="197" t="s">
        <v>66</v>
      </c>
      <c r="E25" s="197"/>
      <c r="F25" s="197"/>
      <c r="G25" s="197"/>
      <c r="H25" s="197"/>
      <c r="I25" s="197"/>
      <c r="J25" s="197"/>
      <c r="K25" s="246"/>
      <c r="L25" s="247"/>
    </row>
    <row r="26" spans="2:15" x14ac:dyDescent="0.3">
      <c r="B26" s="248"/>
      <c r="C26" s="134">
        <v>1.2</v>
      </c>
      <c r="D26" s="197" t="s">
        <v>67</v>
      </c>
      <c r="E26" s="197"/>
      <c r="F26" s="197"/>
      <c r="G26" s="197"/>
      <c r="H26" s="197"/>
      <c r="I26" s="197"/>
      <c r="J26" s="197"/>
      <c r="K26" s="246"/>
      <c r="L26" s="247"/>
    </row>
    <row r="27" spans="2:15" x14ac:dyDescent="0.3">
      <c r="B27" s="248"/>
      <c r="C27" s="134">
        <v>1.3</v>
      </c>
      <c r="D27" s="197" t="s">
        <v>68</v>
      </c>
      <c r="E27" s="197"/>
      <c r="F27" s="197"/>
      <c r="G27" s="197"/>
      <c r="H27" s="197"/>
      <c r="I27" s="197"/>
      <c r="J27" s="197"/>
      <c r="K27" s="246"/>
      <c r="L27" s="247"/>
    </row>
    <row r="28" spans="2:15" x14ac:dyDescent="0.3">
      <c r="B28" s="248"/>
      <c r="C28" s="134">
        <v>1.4</v>
      </c>
      <c r="D28" s="197" t="s">
        <v>69</v>
      </c>
      <c r="E28" s="197"/>
      <c r="F28" s="197"/>
      <c r="G28" s="197"/>
      <c r="H28" s="197"/>
      <c r="I28" s="197"/>
      <c r="J28" s="197"/>
      <c r="K28" s="246"/>
      <c r="L28" s="247"/>
    </row>
    <row r="29" spans="2:15" x14ac:dyDescent="0.3">
      <c r="B29" s="248"/>
      <c r="C29" s="134">
        <v>1.5</v>
      </c>
      <c r="D29" s="197" t="s">
        <v>70</v>
      </c>
      <c r="E29" s="197"/>
      <c r="F29" s="197"/>
      <c r="G29" s="197"/>
      <c r="H29" s="197"/>
      <c r="I29" s="197"/>
      <c r="J29" s="197"/>
      <c r="K29" s="246"/>
      <c r="L29" s="247"/>
    </row>
    <row r="30" spans="2:15" x14ac:dyDescent="0.3">
      <c r="B30" s="248"/>
      <c r="C30" s="134">
        <v>1.6</v>
      </c>
      <c r="D30" s="197" t="s">
        <v>71</v>
      </c>
      <c r="E30" s="197"/>
      <c r="F30" s="197"/>
      <c r="G30" s="197"/>
      <c r="H30" s="197"/>
      <c r="I30" s="197"/>
      <c r="J30" s="197"/>
      <c r="K30" s="246"/>
      <c r="L30" s="247"/>
    </row>
    <row r="31" spans="2:15" x14ac:dyDescent="0.3">
      <c r="B31" s="248"/>
      <c r="C31" s="134">
        <v>1.7</v>
      </c>
      <c r="D31" s="197" t="s">
        <v>72</v>
      </c>
      <c r="E31" s="197"/>
      <c r="F31" s="197"/>
      <c r="G31" s="197"/>
      <c r="H31" s="197"/>
      <c r="I31" s="197"/>
      <c r="J31" s="197"/>
      <c r="K31" s="246"/>
      <c r="L31" s="247"/>
    </row>
    <row r="32" spans="2:15" x14ac:dyDescent="0.3">
      <c r="B32" s="248"/>
      <c r="C32" s="134">
        <v>1.8</v>
      </c>
      <c r="D32" s="197" t="s">
        <v>80</v>
      </c>
      <c r="E32" s="197"/>
      <c r="F32" s="197"/>
      <c r="G32" s="197"/>
      <c r="H32" s="197"/>
      <c r="I32" s="197"/>
      <c r="J32" s="197"/>
      <c r="K32" s="246"/>
      <c r="L32" s="247"/>
    </row>
    <row r="33" spans="2:18" ht="15" customHeight="1" x14ac:dyDescent="0.3">
      <c r="B33" s="248"/>
      <c r="C33" s="134">
        <v>1.9</v>
      </c>
      <c r="D33" s="197" t="s">
        <v>74</v>
      </c>
      <c r="E33" s="197"/>
      <c r="F33" s="197"/>
      <c r="G33" s="197"/>
      <c r="H33" s="197"/>
      <c r="I33" s="197"/>
      <c r="J33" s="197"/>
      <c r="K33" s="246"/>
      <c r="L33" s="247"/>
    </row>
    <row r="34" spans="2:18" x14ac:dyDescent="0.3">
      <c r="B34" s="248"/>
      <c r="C34" s="81">
        <v>1.1000000000000001</v>
      </c>
      <c r="D34" s="197" t="s">
        <v>81</v>
      </c>
      <c r="E34" s="197"/>
      <c r="F34" s="197"/>
      <c r="G34" s="197"/>
      <c r="H34" s="197"/>
      <c r="I34" s="197"/>
      <c r="J34" s="197"/>
      <c r="K34" s="246"/>
      <c r="L34" s="247"/>
    </row>
    <row r="35" spans="2:18" x14ac:dyDescent="0.3">
      <c r="B35" s="248"/>
      <c r="C35" s="134">
        <v>1.1100000000000001</v>
      </c>
      <c r="D35" s="197" t="s">
        <v>76</v>
      </c>
      <c r="E35" s="197"/>
      <c r="F35" s="197"/>
      <c r="G35" s="197"/>
      <c r="H35" s="197"/>
      <c r="I35" s="197"/>
      <c r="J35" s="197"/>
      <c r="K35" s="246"/>
      <c r="L35" s="247"/>
    </row>
    <row r="36" spans="2:18" ht="15" customHeight="1" x14ac:dyDescent="0.3">
      <c r="B36" s="248"/>
      <c r="C36" s="134">
        <v>1.1200000000000001</v>
      </c>
      <c r="D36" s="197" t="s">
        <v>77</v>
      </c>
      <c r="E36" s="197"/>
      <c r="F36" s="197"/>
      <c r="G36" s="197"/>
      <c r="H36" s="197"/>
      <c r="I36" s="197"/>
      <c r="J36" s="197"/>
      <c r="K36" s="246"/>
      <c r="L36" s="247"/>
      <c r="O36" s="40"/>
    </row>
    <row r="37" spans="2:18" ht="15" customHeight="1" x14ac:dyDescent="0.3">
      <c r="B37" s="248"/>
      <c r="C37" s="134">
        <v>1.1299999999999999</v>
      </c>
      <c r="D37" s="162" t="s">
        <v>78</v>
      </c>
      <c r="E37" s="163"/>
      <c r="F37" s="163"/>
      <c r="G37" s="163"/>
      <c r="H37" s="163"/>
      <c r="I37" s="163"/>
      <c r="J37" s="143"/>
      <c r="K37" s="246"/>
      <c r="L37" s="247"/>
      <c r="O37" s="40"/>
    </row>
    <row r="38" spans="2:18" ht="15" customHeight="1" x14ac:dyDescent="0.3">
      <c r="B38" s="248"/>
      <c r="C38" s="134">
        <v>1.1399999999999999</v>
      </c>
      <c r="D38" s="197" t="s">
        <v>27</v>
      </c>
      <c r="E38" s="197"/>
      <c r="F38" s="197"/>
      <c r="G38" s="197"/>
      <c r="H38" s="197"/>
      <c r="I38" s="197"/>
      <c r="J38" s="197"/>
      <c r="K38" s="246"/>
      <c r="L38" s="247"/>
      <c r="O38" s="40"/>
    </row>
    <row r="39" spans="2:18" ht="15" customHeight="1" x14ac:dyDescent="0.3">
      <c r="B39" s="248"/>
      <c r="C39" s="134">
        <v>1.1499999999999999</v>
      </c>
      <c r="D39" s="197" t="s">
        <v>79</v>
      </c>
      <c r="E39" s="197"/>
      <c r="F39" s="197"/>
      <c r="G39" s="197"/>
      <c r="H39" s="197"/>
      <c r="I39" s="197"/>
      <c r="J39" s="197"/>
      <c r="K39" s="246"/>
      <c r="L39" s="247"/>
    </row>
    <row r="40" spans="2:18" s="40" customFormat="1" ht="15" customHeight="1" x14ac:dyDescent="0.3">
      <c r="B40" s="248"/>
      <c r="C40" s="242" t="s">
        <v>38</v>
      </c>
      <c r="D40" s="242"/>
      <c r="E40" s="242"/>
      <c r="F40" s="242"/>
      <c r="G40" s="242"/>
      <c r="H40" s="242"/>
      <c r="I40" s="242"/>
      <c r="J40" s="242"/>
      <c r="K40" s="212">
        <f>SUM(K25:L39)</f>
        <v>0</v>
      </c>
      <c r="L40" s="213"/>
      <c r="O40" s="5"/>
    </row>
    <row r="41" spans="2:18" x14ac:dyDescent="0.3">
      <c r="B41" s="248"/>
      <c r="C41" s="243" t="s">
        <v>39</v>
      </c>
      <c r="D41" s="243"/>
      <c r="E41" s="243"/>
      <c r="F41" s="243"/>
      <c r="G41" s="243"/>
      <c r="H41" s="243"/>
      <c r="I41" s="243"/>
      <c r="J41" s="243"/>
      <c r="K41" s="243"/>
      <c r="L41" s="244"/>
    </row>
    <row r="42" spans="2:18" x14ac:dyDescent="0.3">
      <c r="B42" s="248"/>
      <c r="C42" s="227" t="s">
        <v>35</v>
      </c>
      <c r="D42" s="227"/>
      <c r="E42" s="227"/>
      <c r="F42" s="227"/>
      <c r="G42" s="228" t="s">
        <v>46</v>
      </c>
      <c r="H42" s="228"/>
      <c r="I42" s="138" t="s">
        <v>47</v>
      </c>
      <c r="J42" s="137" t="s">
        <v>48</v>
      </c>
      <c r="K42" s="229" t="s">
        <v>49</v>
      </c>
      <c r="L42" s="230"/>
    </row>
    <row r="43" spans="2:18" ht="14.4" customHeight="1" x14ac:dyDescent="0.3">
      <c r="B43" s="248"/>
      <c r="C43" s="134">
        <v>1.1599999999999999</v>
      </c>
      <c r="D43" s="238" t="s">
        <v>7</v>
      </c>
      <c r="E43" s="238"/>
      <c r="F43" s="238"/>
      <c r="G43" s="228"/>
      <c r="H43" s="228"/>
      <c r="I43" s="138"/>
      <c r="J43" s="137"/>
      <c r="K43" s="240">
        <f>SUM(K44:L50)</f>
        <v>0</v>
      </c>
      <c r="L43" s="241"/>
      <c r="R43" s="83"/>
    </row>
    <row r="44" spans="2:18" ht="13.8" customHeight="1" x14ac:dyDescent="0.3">
      <c r="B44" s="248"/>
      <c r="C44" s="134" t="s">
        <v>115</v>
      </c>
      <c r="D44" s="245" t="s">
        <v>94</v>
      </c>
      <c r="E44" s="245"/>
      <c r="F44" s="245"/>
      <c r="G44" s="239"/>
      <c r="H44" s="239"/>
      <c r="I44" s="135"/>
      <c r="J44" s="111"/>
      <c r="K44" s="240">
        <f>J44*G44</f>
        <v>0</v>
      </c>
      <c r="L44" s="241"/>
      <c r="R44" s="83"/>
    </row>
    <row r="45" spans="2:18" ht="13.8" customHeight="1" x14ac:dyDescent="0.3">
      <c r="B45" s="248"/>
      <c r="C45" s="134" t="s">
        <v>116</v>
      </c>
      <c r="D45" s="245" t="s">
        <v>95</v>
      </c>
      <c r="E45" s="245"/>
      <c r="F45" s="245"/>
      <c r="G45" s="239"/>
      <c r="H45" s="239"/>
      <c r="I45" s="135"/>
      <c r="J45" s="111"/>
      <c r="K45" s="240">
        <f t="shared" ref="K45:K50" si="0">J45*G45</f>
        <v>0</v>
      </c>
      <c r="L45" s="241"/>
      <c r="R45" s="83"/>
    </row>
    <row r="46" spans="2:18" ht="13.8" customHeight="1" x14ac:dyDescent="0.3">
      <c r="B46" s="248"/>
      <c r="C46" s="134" t="s">
        <v>117</v>
      </c>
      <c r="D46" s="245" t="s">
        <v>96</v>
      </c>
      <c r="E46" s="245"/>
      <c r="F46" s="245"/>
      <c r="G46" s="239"/>
      <c r="H46" s="239"/>
      <c r="I46" s="135"/>
      <c r="J46" s="111"/>
      <c r="K46" s="240">
        <f t="shared" si="0"/>
        <v>0</v>
      </c>
      <c r="L46" s="241"/>
      <c r="R46" s="83"/>
    </row>
    <row r="47" spans="2:18" ht="13.8" customHeight="1" x14ac:dyDescent="0.3">
      <c r="B47" s="248"/>
      <c r="C47" s="134" t="s">
        <v>118</v>
      </c>
      <c r="D47" s="245" t="s">
        <v>97</v>
      </c>
      <c r="E47" s="245"/>
      <c r="F47" s="245"/>
      <c r="G47" s="239"/>
      <c r="H47" s="239"/>
      <c r="I47" s="135"/>
      <c r="J47" s="111"/>
      <c r="K47" s="240">
        <f t="shared" si="0"/>
        <v>0</v>
      </c>
      <c r="L47" s="241"/>
      <c r="R47" s="83"/>
    </row>
    <row r="48" spans="2:18" ht="13.8" customHeight="1" x14ac:dyDescent="0.3">
      <c r="B48" s="248"/>
      <c r="C48" s="134" t="s">
        <v>119</v>
      </c>
      <c r="D48" s="245" t="s">
        <v>98</v>
      </c>
      <c r="E48" s="245"/>
      <c r="F48" s="245"/>
      <c r="G48" s="239"/>
      <c r="H48" s="239"/>
      <c r="I48" s="135"/>
      <c r="J48" s="111"/>
      <c r="K48" s="240">
        <f t="shared" si="0"/>
        <v>0</v>
      </c>
      <c r="L48" s="241"/>
      <c r="R48" s="83"/>
    </row>
    <row r="49" spans="2:18" ht="13.8" customHeight="1" x14ac:dyDescent="0.3">
      <c r="B49" s="248"/>
      <c r="C49" s="134" t="s">
        <v>120</v>
      </c>
      <c r="D49" s="245" t="s">
        <v>99</v>
      </c>
      <c r="E49" s="245"/>
      <c r="F49" s="245"/>
      <c r="G49" s="239"/>
      <c r="H49" s="239"/>
      <c r="I49" s="135"/>
      <c r="J49" s="111"/>
      <c r="K49" s="240">
        <f t="shared" si="0"/>
        <v>0</v>
      </c>
      <c r="L49" s="241"/>
      <c r="R49" s="83"/>
    </row>
    <row r="50" spans="2:18" ht="13.8" customHeight="1" x14ac:dyDescent="0.3">
      <c r="B50" s="248"/>
      <c r="C50" s="134" t="s">
        <v>121</v>
      </c>
      <c r="D50" s="245" t="s">
        <v>100</v>
      </c>
      <c r="E50" s="245"/>
      <c r="F50" s="245"/>
      <c r="G50" s="239"/>
      <c r="H50" s="239"/>
      <c r="I50" s="135"/>
      <c r="J50" s="111"/>
      <c r="K50" s="240">
        <f t="shared" si="0"/>
        <v>0</v>
      </c>
      <c r="L50" s="241"/>
      <c r="R50" s="83"/>
    </row>
    <row r="51" spans="2:18" x14ac:dyDescent="0.3">
      <c r="B51" s="248"/>
      <c r="C51" s="134">
        <v>1.17</v>
      </c>
      <c r="D51" s="238" t="s">
        <v>22</v>
      </c>
      <c r="E51" s="238"/>
      <c r="F51" s="238"/>
      <c r="G51" s="239"/>
      <c r="H51" s="239"/>
      <c r="I51" s="139" t="s">
        <v>40</v>
      </c>
      <c r="J51" s="314">
        <f>K40</f>
        <v>0</v>
      </c>
      <c r="K51" s="240">
        <f>J51*G51%</f>
        <v>0</v>
      </c>
      <c r="L51" s="241"/>
    </row>
    <row r="52" spans="2:18" x14ac:dyDescent="0.3">
      <c r="B52" s="248"/>
      <c r="C52" s="134">
        <v>1.18</v>
      </c>
      <c r="D52" s="238" t="s">
        <v>6</v>
      </c>
      <c r="E52" s="238"/>
      <c r="F52" s="238"/>
      <c r="G52" s="239"/>
      <c r="H52" s="239"/>
      <c r="I52" s="135" t="s">
        <v>41</v>
      </c>
      <c r="J52" s="110"/>
      <c r="K52" s="240">
        <f>J52*G52</f>
        <v>0</v>
      </c>
      <c r="L52" s="241"/>
      <c r="O52" s="5" t="s">
        <v>42</v>
      </c>
    </row>
    <row r="53" spans="2:18" x14ac:dyDescent="0.3">
      <c r="B53" s="248"/>
      <c r="C53" s="211" t="s">
        <v>43</v>
      </c>
      <c r="D53" s="211"/>
      <c r="E53" s="211"/>
      <c r="F53" s="211"/>
      <c r="G53" s="211"/>
      <c r="H53" s="211"/>
      <c r="I53" s="211"/>
      <c r="J53" s="211"/>
      <c r="K53" s="212">
        <f>K43+K51+K52</f>
        <v>0</v>
      </c>
      <c r="L53" s="213"/>
      <c r="O53" s="5" t="s">
        <v>44</v>
      </c>
    </row>
    <row r="54" spans="2:18" ht="6.75" customHeight="1" x14ac:dyDescent="0.3">
      <c r="B54" s="248"/>
      <c r="C54" s="231"/>
      <c r="D54" s="231"/>
      <c r="E54" s="231"/>
      <c r="F54" s="231"/>
      <c r="G54" s="231"/>
      <c r="H54" s="231"/>
      <c r="I54" s="231"/>
      <c r="J54" s="231"/>
      <c r="K54" s="231"/>
      <c r="L54" s="232"/>
      <c r="O54" s="5" t="s">
        <v>41</v>
      </c>
    </row>
    <row r="55" spans="2:18" ht="13.8" thickBot="1" x14ac:dyDescent="0.35">
      <c r="B55" s="248"/>
      <c r="C55" s="233" t="s">
        <v>83</v>
      </c>
      <c r="D55" s="233"/>
      <c r="E55" s="233"/>
      <c r="F55" s="233"/>
      <c r="G55" s="233"/>
      <c r="H55" s="233"/>
      <c r="I55" s="233"/>
      <c r="J55" s="233"/>
      <c r="K55" s="234">
        <f>K40+K53</f>
        <v>0</v>
      </c>
      <c r="L55" s="235"/>
    </row>
    <row r="56" spans="2:18" s="40" customFormat="1" x14ac:dyDescent="0.3">
      <c r="B56" s="84">
        <v>2</v>
      </c>
      <c r="C56" s="236" t="s">
        <v>45</v>
      </c>
      <c r="D56" s="236"/>
      <c r="E56" s="236"/>
      <c r="F56" s="236"/>
      <c r="G56" s="236"/>
      <c r="H56" s="236"/>
      <c r="I56" s="236"/>
      <c r="J56" s="236"/>
      <c r="K56" s="236"/>
      <c r="L56" s="237"/>
      <c r="O56" s="5"/>
    </row>
    <row r="57" spans="2:18" x14ac:dyDescent="0.3">
      <c r="B57" s="22"/>
      <c r="C57" s="227" t="s">
        <v>35</v>
      </c>
      <c r="D57" s="227"/>
      <c r="E57" s="227"/>
      <c r="F57" s="227"/>
      <c r="G57" s="228" t="s">
        <v>46</v>
      </c>
      <c r="H57" s="228"/>
      <c r="I57" s="138" t="s">
        <v>47</v>
      </c>
      <c r="J57" s="137" t="s">
        <v>48</v>
      </c>
      <c r="K57" s="229" t="s">
        <v>49</v>
      </c>
      <c r="L57" s="230"/>
    </row>
    <row r="58" spans="2:18" ht="14.25" customHeight="1" x14ac:dyDescent="0.3">
      <c r="B58" s="22"/>
      <c r="C58" s="221" t="s">
        <v>50</v>
      </c>
      <c r="D58" s="221"/>
      <c r="E58" s="221"/>
      <c r="F58" s="221"/>
      <c r="G58" s="239"/>
      <c r="H58" s="239"/>
      <c r="I58" s="135"/>
      <c r="J58" s="313">
        <f>K40+K43+K51</f>
        <v>0</v>
      </c>
      <c r="K58" s="240">
        <f>G58%*J58</f>
        <v>0</v>
      </c>
      <c r="L58" s="241"/>
      <c r="O58" s="5" t="s">
        <v>40</v>
      </c>
    </row>
    <row r="59" spans="2:18" x14ac:dyDescent="0.3">
      <c r="B59" s="22"/>
      <c r="C59" s="221" t="s">
        <v>124</v>
      </c>
      <c r="D59" s="221"/>
      <c r="E59" s="221"/>
      <c r="F59" s="221"/>
      <c r="G59" s="239"/>
      <c r="H59" s="239"/>
      <c r="I59" s="139" t="s">
        <v>40</v>
      </c>
      <c r="J59" s="312">
        <f>K40+K44+K52+K58</f>
        <v>0</v>
      </c>
      <c r="K59" s="240">
        <f>G59%*J59</f>
        <v>0</v>
      </c>
      <c r="L59" s="241"/>
      <c r="O59" s="5" t="s">
        <v>41</v>
      </c>
    </row>
    <row r="60" spans="2:18" x14ac:dyDescent="0.3">
      <c r="B60" s="22"/>
      <c r="C60" s="211" t="s">
        <v>51</v>
      </c>
      <c r="D60" s="211"/>
      <c r="E60" s="211"/>
      <c r="F60" s="211"/>
      <c r="G60" s="211"/>
      <c r="H60" s="211"/>
      <c r="I60" s="211"/>
      <c r="J60" s="211"/>
      <c r="K60" s="212">
        <f>K59+K58</f>
        <v>0</v>
      </c>
      <c r="L60" s="213"/>
    </row>
    <row r="61" spans="2:18" ht="6.75" customHeight="1" thickBot="1" x14ac:dyDescent="0.35">
      <c r="B61" s="18"/>
      <c r="C61" s="214"/>
      <c r="D61" s="215"/>
      <c r="E61" s="215"/>
      <c r="F61" s="215"/>
      <c r="G61" s="215"/>
      <c r="H61" s="215"/>
      <c r="I61" s="215"/>
      <c r="J61" s="215"/>
      <c r="K61" s="215"/>
      <c r="L61" s="216"/>
      <c r="O61" s="86"/>
    </row>
    <row r="62" spans="2:18" ht="6.75" customHeight="1" x14ac:dyDescent="0.3">
      <c r="B62" s="87"/>
      <c r="C62" s="88"/>
      <c r="D62" s="136"/>
      <c r="E62" s="136"/>
      <c r="F62" s="136"/>
      <c r="G62" s="136"/>
      <c r="H62" s="136"/>
      <c r="I62" s="136"/>
      <c r="J62" s="136"/>
      <c r="K62" s="89"/>
      <c r="L62" s="90"/>
      <c r="O62" s="40"/>
    </row>
    <row r="63" spans="2:18" s="86" customFormat="1" ht="12.6" x14ac:dyDescent="0.3">
      <c r="B63" s="217" t="s">
        <v>64</v>
      </c>
      <c r="C63" s="218"/>
      <c r="D63" s="218"/>
      <c r="E63" s="218"/>
      <c r="F63" s="218"/>
      <c r="G63" s="218"/>
      <c r="H63" s="218"/>
      <c r="I63" s="218"/>
      <c r="J63" s="218"/>
      <c r="K63" s="219">
        <f>K55+K60+K40</f>
        <v>0</v>
      </c>
      <c r="L63" s="220"/>
      <c r="O63" s="40"/>
    </row>
    <row r="64" spans="2:18" s="40" customFormat="1" ht="6.75" customHeight="1" thickBot="1" x14ac:dyDescent="0.35">
      <c r="B64" s="91"/>
      <c r="C64" s="92"/>
      <c r="D64" s="92"/>
      <c r="E64" s="92"/>
      <c r="F64" s="92"/>
      <c r="G64" s="92"/>
      <c r="H64" s="92"/>
      <c r="I64" s="92"/>
      <c r="J64" s="92"/>
      <c r="K64" s="93"/>
      <c r="L64" s="94"/>
    </row>
    <row r="65" spans="2:15" s="40" customFormat="1" ht="6.75" customHeight="1" thickBot="1" x14ac:dyDescent="0.35">
      <c r="B65" s="84"/>
      <c r="C65" s="11"/>
      <c r="D65" s="95"/>
      <c r="E65" s="95"/>
      <c r="F65" s="95"/>
      <c r="G65" s="95"/>
      <c r="H65" s="95"/>
      <c r="I65" s="95"/>
      <c r="J65" s="95"/>
      <c r="K65" s="95"/>
      <c r="L65" s="96"/>
      <c r="O65" s="5"/>
    </row>
    <row r="66" spans="2:15" ht="13.8" thickBot="1" x14ac:dyDescent="0.35">
      <c r="B66" s="49" t="s">
        <v>52</v>
      </c>
      <c r="C66" s="97"/>
      <c r="D66" s="40"/>
      <c r="E66" s="223">
        <f>E14/1000</f>
        <v>0</v>
      </c>
      <c r="F66" s="224"/>
      <c r="G66" s="40" t="s">
        <v>53</v>
      </c>
      <c r="H66" s="40"/>
      <c r="I66" s="40"/>
      <c r="J66" s="92" t="s">
        <v>54</v>
      </c>
      <c r="K66" s="321" t="e">
        <f>K63/E66</f>
        <v>#DIV/0!</v>
      </c>
      <c r="L66" s="316"/>
    </row>
    <row r="67" spans="2:15" ht="7.5" customHeight="1" thickBot="1" x14ac:dyDescent="0.35">
      <c r="B67" s="18"/>
      <c r="C67" s="19"/>
      <c r="D67" s="98"/>
      <c r="E67" s="99"/>
      <c r="F67" s="99"/>
      <c r="G67" s="98"/>
      <c r="H67" s="98"/>
      <c r="I67" s="98"/>
      <c r="J67" s="100"/>
      <c r="K67" s="101"/>
      <c r="L67" s="102"/>
    </row>
    <row r="68" spans="2:15" ht="6.75" customHeight="1" x14ac:dyDescent="0.3">
      <c r="B68" s="22"/>
      <c r="C68" s="97"/>
      <c r="D68" s="40"/>
      <c r="E68" s="40"/>
      <c r="F68" s="40"/>
      <c r="G68" s="40"/>
      <c r="H68" s="40"/>
      <c r="I68" s="40"/>
      <c r="J68" s="40"/>
      <c r="K68" s="103"/>
      <c r="L68" s="104"/>
    </row>
    <row r="69" spans="2:15" x14ac:dyDescent="0.3">
      <c r="B69" s="49" t="s">
        <v>55</v>
      </c>
      <c r="C69" s="97"/>
      <c r="D69" s="40"/>
      <c r="E69" s="40"/>
      <c r="F69" s="40"/>
      <c r="G69" s="40"/>
      <c r="H69" s="40"/>
      <c r="I69" s="40"/>
      <c r="J69" s="40"/>
      <c r="K69" s="103"/>
      <c r="L69" s="104"/>
    </row>
    <row r="70" spans="2:15" ht="60" customHeight="1" thickBot="1" x14ac:dyDescent="0.35">
      <c r="B70" s="309"/>
      <c r="C70" s="310"/>
      <c r="D70" s="310"/>
      <c r="E70" s="310"/>
      <c r="F70" s="310"/>
      <c r="G70" s="310"/>
      <c r="H70" s="310"/>
      <c r="I70" s="310"/>
      <c r="J70" s="310"/>
      <c r="K70" s="310"/>
      <c r="L70" s="311"/>
    </row>
    <row r="71" spans="2:15" ht="6.75" customHeight="1" thickBot="1" x14ac:dyDescent="0.35">
      <c r="B71" s="317"/>
      <c r="C71" s="318"/>
      <c r="D71" s="318"/>
      <c r="E71" s="318"/>
      <c r="F71" s="318"/>
      <c r="G71" s="318"/>
      <c r="H71" s="318"/>
      <c r="I71" s="318"/>
      <c r="J71" s="318"/>
      <c r="K71" s="319"/>
      <c r="L71" s="320"/>
      <c r="O71" s="40"/>
    </row>
    <row r="72" spans="2:15" ht="6.75" customHeight="1" x14ac:dyDescent="0.3">
      <c r="B72" s="10"/>
      <c r="C72" s="12"/>
      <c r="D72" s="12"/>
      <c r="E72" s="12"/>
      <c r="F72" s="12"/>
      <c r="G72" s="12"/>
      <c r="H72" s="12"/>
      <c r="I72" s="12"/>
      <c r="J72" s="12"/>
      <c r="K72" s="12"/>
      <c r="L72" s="13"/>
    </row>
    <row r="73" spans="2:15" s="40" customFormat="1" x14ac:dyDescent="0.3">
      <c r="B73" s="109" t="s">
        <v>56</v>
      </c>
      <c r="C73" s="208" t="s">
        <v>1</v>
      </c>
      <c r="D73" s="208"/>
      <c r="E73" s="208"/>
      <c r="F73" s="208"/>
      <c r="G73" s="209" t="s">
        <v>2</v>
      </c>
      <c r="H73" s="209"/>
      <c r="I73" s="209" t="s">
        <v>3</v>
      </c>
      <c r="J73" s="209"/>
      <c r="K73" s="209" t="s">
        <v>4</v>
      </c>
      <c r="L73" s="210"/>
      <c r="O73" s="5"/>
    </row>
    <row r="74" spans="2:15" x14ac:dyDescent="0.3">
      <c r="B74" s="76"/>
      <c r="C74" s="200"/>
      <c r="D74" s="200"/>
      <c r="E74" s="200"/>
      <c r="F74" s="200"/>
      <c r="G74" s="177"/>
      <c r="H74" s="177"/>
      <c r="I74" s="177"/>
      <c r="J74" s="177"/>
      <c r="K74" s="174"/>
      <c r="L74" s="175"/>
    </row>
    <row r="75" spans="2:15" x14ac:dyDescent="0.3">
      <c r="B75" s="76"/>
      <c r="C75" s="200"/>
      <c r="D75" s="200"/>
      <c r="E75" s="200"/>
      <c r="F75" s="200"/>
      <c r="G75" s="177"/>
      <c r="H75" s="177"/>
      <c r="I75" s="177"/>
      <c r="J75" s="177"/>
      <c r="K75" s="174"/>
      <c r="L75" s="175"/>
    </row>
    <row r="76" spans="2:15" ht="6.75" customHeight="1" thickBot="1" x14ac:dyDescent="0.35">
      <c r="B76" s="18"/>
      <c r="C76" s="20"/>
      <c r="D76" s="20"/>
      <c r="E76" s="20"/>
      <c r="F76" s="20"/>
      <c r="G76" s="20"/>
      <c r="H76" s="20"/>
      <c r="I76" s="20"/>
      <c r="J76" s="20"/>
      <c r="K76" s="20"/>
      <c r="L76" s="21"/>
    </row>
    <row r="77" spans="2:15" ht="6.75" customHeight="1" thickBot="1" x14ac:dyDescent="0.35">
      <c r="B77" s="22"/>
      <c r="D77" s="88"/>
      <c r="L77" s="17"/>
    </row>
    <row r="78" spans="2:15" ht="59.25" customHeight="1" thickBot="1" x14ac:dyDescent="0.35">
      <c r="B78" s="105" t="s">
        <v>57</v>
      </c>
      <c r="C78" s="203" t="s">
        <v>87</v>
      </c>
      <c r="D78" s="203"/>
      <c r="E78" s="203"/>
      <c r="F78" s="203"/>
      <c r="G78" s="203"/>
      <c r="H78" s="203"/>
      <c r="I78" s="203"/>
      <c r="J78" s="203"/>
      <c r="K78" s="203"/>
      <c r="L78" s="204"/>
    </row>
    <row r="79" spans="2:15" ht="6.6" customHeight="1" x14ac:dyDescent="0.3">
      <c r="C79" s="202"/>
      <c r="D79" s="202"/>
      <c r="E79" s="202"/>
      <c r="F79" s="202"/>
      <c r="G79" s="202"/>
      <c r="H79" s="202"/>
      <c r="I79" s="202"/>
      <c r="J79" s="202"/>
      <c r="K79" s="202"/>
      <c r="L79" s="202"/>
    </row>
    <row r="80" spans="2:15" x14ac:dyDescent="0.3">
      <c r="C80" s="202"/>
      <c r="D80" s="202"/>
      <c r="E80" s="202"/>
      <c r="F80" s="202"/>
      <c r="G80" s="202"/>
      <c r="H80" s="202"/>
      <c r="I80" s="202"/>
      <c r="J80" s="202"/>
      <c r="K80" s="202"/>
      <c r="L80" s="202"/>
    </row>
    <row r="81" spans="3:12" ht="12" customHeight="1" x14ac:dyDescent="0.3">
      <c r="C81" s="202"/>
      <c r="D81" s="202"/>
      <c r="E81" s="202"/>
      <c r="F81" s="202"/>
      <c r="G81" s="202"/>
      <c r="H81" s="202"/>
      <c r="I81" s="202"/>
      <c r="J81" s="202"/>
      <c r="K81" s="202"/>
      <c r="L81" s="202"/>
    </row>
  </sheetData>
  <sheetProtection algorithmName="SHA-512" hashValue="JtVd6gKLL18+cHHRhyJDY6bm3tnxr1UzyAoMm5NJkvvJ5nDcvbjbfgWTKB4ATgJ7Zk1Am7hhyZje+3SsevOfng==" saltValue="EE6yPjRxpIK/tXBB0X7eGg==" spinCount="100000" sheet="1" selectLockedCells="1"/>
  <mergeCells count="138">
    <mergeCell ref="G43:H43"/>
    <mergeCell ref="C42:F42"/>
    <mergeCell ref="G42:H42"/>
    <mergeCell ref="K42:L42"/>
    <mergeCell ref="D48:F48"/>
    <mergeCell ref="G48:H48"/>
    <mergeCell ref="K48:L48"/>
    <mergeCell ref="D49:F49"/>
    <mergeCell ref="G49:H49"/>
    <mergeCell ref="K49:L49"/>
    <mergeCell ref="D50:F50"/>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K38:L38"/>
    <mergeCell ref="D39:J39"/>
    <mergeCell ref="K39:L39"/>
    <mergeCell ref="D33:J33"/>
    <mergeCell ref="K33:L33"/>
    <mergeCell ref="D34:J34"/>
    <mergeCell ref="K34:L34"/>
    <mergeCell ref="D35:J35"/>
    <mergeCell ref="K35:L35"/>
    <mergeCell ref="D37:J37"/>
    <mergeCell ref="K37:L37"/>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C57:F57"/>
    <mergeCell ref="G57:H57"/>
    <mergeCell ref="K57:L57"/>
    <mergeCell ref="C58:F58"/>
    <mergeCell ref="G58:H58"/>
    <mergeCell ref="K58:L58"/>
    <mergeCell ref="C53:J53"/>
    <mergeCell ref="K53:L53"/>
    <mergeCell ref="C54:L54"/>
    <mergeCell ref="C55:J55"/>
    <mergeCell ref="K55:L55"/>
    <mergeCell ref="C56:L56"/>
    <mergeCell ref="C60:J60"/>
    <mergeCell ref="K60:L60"/>
    <mergeCell ref="C61:L61"/>
    <mergeCell ref="B63:J63"/>
    <mergeCell ref="K63:L63"/>
    <mergeCell ref="C59:F59"/>
    <mergeCell ref="G59:H59"/>
    <mergeCell ref="K59:L59"/>
    <mergeCell ref="E66:F66"/>
    <mergeCell ref="K66:L66"/>
    <mergeCell ref="C80:L81"/>
    <mergeCell ref="C75:F75"/>
    <mergeCell ref="G75:H75"/>
    <mergeCell ref="I75:J75"/>
    <mergeCell ref="K75:L75"/>
    <mergeCell ref="C78:L78"/>
    <mergeCell ref="C79:L79"/>
    <mergeCell ref="B70:L70"/>
    <mergeCell ref="C73:F73"/>
    <mergeCell ref="G73:H73"/>
    <mergeCell ref="I73:J73"/>
    <mergeCell ref="K73:L73"/>
    <mergeCell ref="C74:F74"/>
    <mergeCell ref="G74:H74"/>
    <mergeCell ref="I74:J74"/>
    <mergeCell ref="K74:L74"/>
  </mergeCells>
  <dataValidations disablePrompts="1" count="3">
    <dataValidation type="list" allowBlank="1" showInputMessage="1" showErrorMessage="1" sqref="J14" xr:uid="{48C74EE5-DD87-4207-9E71-68E6EF6D3799}">
      <formula1>$O$10:$O$14</formula1>
    </dataValidation>
    <dataValidation type="list" allowBlank="1" showInputMessage="1" showErrorMessage="1" sqref="I52" xr:uid="{3F083F61-A5AC-4E61-B677-273F1950C2C0}">
      <formula1>$O$52:$O$54</formula1>
    </dataValidation>
    <dataValidation type="list" allowBlank="1" showInputMessage="1" showErrorMessage="1" sqref="I58" xr:uid="{8B606FC5-072A-44D2-A5B6-228BC5BC65D2}">
      <formula1>$O$58:$O$59</formula1>
    </dataValidation>
  </dataValidations>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60960</xdr:colOff>
                    <xdr:row>14</xdr:row>
                    <xdr:rowOff>68580</xdr:rowOff>
                  </from>
                  <to>
                    <xdr:col>11</xdr:col>
                    <xdr:colOff>38100</xdr:colOff>
                    <xdr:row>16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E5AEE-7CBE-4F6A-84F3-B69D316B8C40}">
  <sheetPr>
    <tabColor rgb="FFFFFF00"/>
    <pageSetUpPr fitToPage="1"/>
  </sheetPr>
  <dimension ref="A2:K31"/>
  <sheetViews>
    <sheetView showZeros="0" view="pageBreakPreview" zoomScaleNormal="100" zoomScaleSheetLayoutView="100"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276" t="s">
        <v>111</v>
      </c>
      <c r="B2" s="276"/>
      <c r="C2" s="276"/>
      <c r="D2" s="276"/>
      <c r="E2" s="276"/>
      <c r="F2" s="276"/>
      <c r="G2" s="276"/>
      <c r="H2" s="276"/>
      <c r="I2" s="276"/>
      <c r="J2" s="276"/>
      <c r="K2" s="276"/>
    </row>
    <row r="3" spans="1:11" ht="15" customHeight="1" x14ac:dyDescent="0.3">
      <c r="A3" s="276"/>
      <c r="B3" s="276"/>
      <c r="C3" s="276"/>
      <c r="D3" s="276"/>
      <c r="E3" s="276"/>
      <c r="F3" s="276"/>
      <c r="G3" s="276"/>
      <c r="H3" s="276"/>
      <c r="I3" s="276"/>
      <c r="J3" s="276"/>
      <c r="K3" s="276"/>
    </row>
    <row r="4" spans="1:11" ht="15" customHeight="1" x14ac:dyDescent="0.3">
      <c r="A4" s="276"/>
      <c r="B4" s="276"/>
      <c r="C4" s="276"/>
      <c r="D4" s="276"/>
      <c r="E4" s="276"/>
      <c r="F4" s="276"/>
      <c r="G4" s="276"/>
      <c r="H4" s="276"/>
      <c r="I4" s="276"/>
      <c r="J4" s="276"/>
      <c r="K4" s="276"/>
    </row>
    <row r="5" spans="1:11" ht="15" customHeight="1" x14ac:dyDescent="0.3">
      <c r="A5" s="276"/>
      <c r="B5" s="276"/>
      <c r="C5" s="276"/>
      <c r="D5" s="276"/>
      <c r="E5" s="276"/>
      <c r="F5" s="276"/>
      <c r="G5" s="276"/>
      <c r="H5" s="276"/>
      <c r="I5" s="276"/>
      <c r="J5" s="276"/>
      <c r="K5" s="276"/>
    </row>
    <row r="6" spans="1:11" ht="6" customHeight="1" x14ac:dyDescent="0.3">
      <c r="A6" s="276"/>
      <c r="B6" s="276"/>
      <c r="C6" s="276"/>
      <c r="D6" s="276"/>
      <c r="E6" s="276"/>
      <c r="F6" s="276"/>
      <c r="G6" s="276"/>
      <c r="H6" s="276"/>
      <c r="I6" s="276"/>
      <c r="J6" s="276"/>
      <c r="K6" s="276"/>
    </row>
    <row r="7" spans="1:11" ht="46.2" customHeight="1" thickBot="1" x14ac:dyDescent="0.35">
      <c r="A7" s="277" t="s">
        <v>122</v>
      </c>
      <c r="B7" s="277"/>
      <c r="C7" s="277"/>
      <c r="D7" s="277"/>
      <c r="E7" s="277"/>
      <c r="F7" s="277"/>
      <c r="G7" s="277"/>
      <c r="H7" s="277"/>
      <c r="I7" s="277"/>
      <c r="J7" s="277"/>
      <c r="K7" s="277"/>
    </row>
    <row r="8" spans="1:11" ht="15" customHeight="1" x14ac:dyDescent="0.3">
      <c r="A8" s="278" t="s">
        <v>5</v>
      </c>
      <c r="B8" s="279"/>
      <c r="C8" s="279"/>
      <c r="D8" s="280">
        <f>'Option Comparison Costs'!E8</f>
        <v>0</v>
      </c>
      <c r="E8" s="281"/>
      <c r="F8" s="281"/>
      <c r="G8" s="281"/>
      <c r="H8" s="281"/>
      <c r="I8" s="281"/>
      <c r="J8" s="281"/>
      <c r="K8" s="282"/>
    </row>
    <row r="9" spans="1:11" ht="6.75" customHeight="1" x14ac:dyDescent="0.3">
      <c r="A9" s="273"/>
      <c r="B9" s="274"/>
      <c r="C9" s="274"/>
      <c r="D9" s="274"/>
      <c r="E9" s="274"/>
      <c r="F9" s="274"/>
      <c r="G9" s="274"/>
      <c r="H9" s="274"/>
      <c r="I9" s="274"/>
      <c r="J9" s="274"/>
      <c r="K9" s="275"/>
    </row>
    <row r="10" spans="1:11" ht="15" customHeight="1" x14ac:dyDescent="0.3">
      <c r="A10" s="283" t="s">
        <v>101</v>
      </c>
      <c r="B10" s="284"/>
      <c r="C10" s="284"/>
      <c r="D10" s="285">
        <f>'Option Comparison Costs'!E10</f>
        <v>0</v>
      </c>
      <c r="E10" s="286"/>
      <c r="F10" s="284" t="s">
        <v>102</v>
      </c>
      <c r="G10" s="284"/>
      <c r="H10" s="284"/>
      <c r="I10" s="284"/>
      <c r="J10" s="287">
        <f>'Option Comparison Costs'!L10</f>
        <v>0</v>
      </c>
      <c r="K10" s="288"/>
    </row>
    <row r="11" spans="1:11" ht="6.75" customHeight="1" x14ac:dyDescent="0.3">
      <c r="A11" s="273"/>
      <c r="B11" s="274"/>
      <c r="C11" s="274"/>
      <c r="D11" s="274"/>
      <c r="E11" s="274"/>
      <c r="F11" s="274"/>
      <c r="G11" s="274"/>
      <c r="H11" s="274"/>
      <c r="I11" s="274"/>
      <c r="J11" s="274"/>
      <c r="K11" s="275"/>
    </row>
    <row r="12" spans="1:11" ht="15" customHeight="1" x14ac:dyDescent="0.3">
      <c r="A12" s="283" t="s">
        <v>103</v>
      </c>
      <c r="B12" s="284"/>
      <c r="C12" s="284"/>
      <c r="D12" s="285">
        <f>'Option Comparison Costs'!E12</f>
        <v>0</v>
      </c>
      <c r="E12" s="286"/>
      <c r="F12" s="289" t="s">
        <v>104</v>
      </c>
      <c r="G12" s="290"/>
      <c r="H12" s="290"/>
      <c r="I12" s="290"/>
      <c r="J12" s="287">
        <f>'Option Comparison Costs'!L12</f>
        <v>0</v>
      </c>
      <c r="K12" s="288"/>
    </row>
    <row r="13" spans="1:11" ht="6.75" customHeight="1" x14ac:dyDescent="0.3">
      <c r="A13" s="273"/>
      <c r="B13" s="274"/>
      <c r="C13" s="274"/>
      <c r="D13" s="274"/>
      <c r="E13" s="274"/>
      <c r="F13" s="274"/>
      <c r="G13" s="274"/>
      <c r="H13" s="274"/>
      <c r="I13" s="274"/>
      <c r="J13" s="274"/>
      <c r="K13" s="275"/>
    </row>
    <row r="14" spans="1:11" ht="14.4" customHeight="1" x14ac:dyDescent="0.3">
      <c r="A14" s="283" t="s">
        <v>105</v>
      </c>
      <c r="B14" s="284"/>
      <c r="C14" s="284"/>
      <c r="D14" s="285">
        <f>'Option Comparison Costs'!E14</f>
        <v>0</v>
      </c>
      <c r="E14" s="291"/>
      <c r="F14" s="290" t="s">
        <v>17</v>
      </c>
      <c r="G14" s="290"/>
      <c r="H14" s="290"/>
      <c r="I14" s="290"/>
      <c r="J14" s="287">
        <f>'Option Comparison Costs'!L14</f>
        <v>0</v>
      </c>
      <c r="K14" s="288"/>
    </row>
    <row r="15" spans="1:11" ht="13.8" thickBot="1" x14ac:dyDescent="0.35">
      <c r="A15" s="118"/>
      <c r="B15" s="119"/>
      <c r="C15" s="119"/>
      <c r="D15" s="119"/>
      <c r="E15" s="119"/>
      <c r="F15" s="119"/>
      <c r="G15" s="119"/>
      <c r="H15" s="119"/>
      <c r="I15" s="119"/>
      <c r="J15" s="119"/>
      <c r="K15" s="120"/>
    </row>
    <row r="16" spans="1:11" s="2" customFormat="1" ht="12.6" x14ac:dyDescent="0.3">
      <c r="A16" s="121">
        <v>1</v>
      </c>
      <c r="B16" s="122" t="s">
        <v>113</v>
      </c>
      <c r="C16" s="123"/>
      <c r="D16" s="123"/>
      <c r="E16" s="123"/>
      <c r="F16" s="123"/>
      <c r="G16" s="123"/>
      <c r="H16" s="123"/>
      <c r="I16" s="123"/>
      <c r="J16" s="123"/>
      <c r="K16" s="124"/>
    </row>
    <row r="17" spans="1:11" ht="15" customHeight="1" x14ac:dyDescent="0.3">
      <c r="A17" s="125"/>
      <c r="B17" s="4">
        <v>1.1000000000000001</v>
      </c>
      <c r="C17" s="292" t="s">
        <v>106</v>
      </c>
      <c r="D17" s="293"/>
      <c r="E17" s="294"/>
      <c r="F17" s="295">
        <v>1</v>
      </c>
      <c r="G17" s="295"/>
      <c r="H17" s="117" t="s">
        <v>41</v>
      </c>
      <c r="I17" s="130">
        <f>'Option Nr 4'!K44</f>
        <v>0</v>
      </c>
      <c r="J17" s="296">
        <f>F17*I17</f>
        <v>0</v>
      </c>
      <c r="K17" s="297"/>
    </row>
    <row r="18" spans="1:11" ht="15" customHeight="1" x14ac:dyDescent="0.3">
      <c r="A18" s="125"/>
      <c r="B18" s="4">
        <v>1.2</v>
      </c>
      <c r="C18" s="292" t="s">
        <v>95</v>
      </c>
      <c r="D18" s="293"/>
      <c r="E18" s="294"/>
      <c r="F18" s="295">
        <v>1</v>
      </c>
      <c r="G18" s="295"/>
      <c r="H18" s="117" t="s">
        <v>41</v>
      </c>
      <c r="I18" s="130">
        <f>'Option Nr 4'!K45</f>
        <v>0</v>
      </c>
      <c r="J18" s="296">
        <f t="shared" ref="J18:J23" si="0">F18*I18</f>
        <v>0</v>
      </c>
      <c r="K18" s="297"/>
    </row>
    <row r="19" spans="1:11" ht="15" customHeight="1" x14ac:dyDescent="0.3">
      <c r="A19" s="125"/>
      <c r="B19" s="4">
        <v>1.3</v>
      </c>
      <c r="C19" s="292" t="s">
        <v>96</v>
      </c>
      <c r="D19" s="293"/>
      <c r="E19" s="294"/>
      <c r="F19" s="295">
        <v>1</v>
      </c>
      <c r="G19" s="295"/>
      <c r="H19" s="117" t="s">
        <v>41</v>
      </c>
      <c r="I19" s="130">
        <f>'Option Nr 4'!K46</f>
        <v>0</v>
      </c>
      <c r="J19" s="296">
        <f t="shared" si="0"/>
        <v>0</v>
      </c>
      <c r="K19" s="297"/>
    </row>
    <row r="20" spans="1:11" ht="15" customHeight="1" x14ac:dyDescent="0.3">
      <c r="A20" s="125"/>
      <c r="B20" s="4">
        <v>1.4</v>
      </c>
      <c r="C20" s="292" t="s">
        <v>97</v>
      </c>
      <c r="D20" s="293"/>
      <c r="E20" s="294"/>
      <c r="F20" s="295">
        <v>1</v>
      </c>
      <c r="G20" s="295"/>
      <c r="H20" s="117" t="s">
        <v>41</v>
      </c>
      <c r="I20" s="130">
        <f>'Option Nr 4'!K47</f>
        <v>0</v>
      </c>
      <c r="J20" s="296">
        <f t="shared" si="0"/>
        <v>0</v>
      </c>
      <c r="K20" s="297"/>
    </row>
    <row r="21" spans="1:11" ht="15" customHeight="1" x14ac:dyDescent="0.3">
      <c r="A21" s="125"/>
      <c r="B21" s="4">
        <v>1.5</v>
      </c>
      <c r="C21" s="292" t="s">
        <v>98</v>
      </c>
      <c r="D21" s="293"/>
      <c r="E21" s="294"/>
      <c r="F21" s="295">
        <v>1</v>
      </c>
      <c r="G21" s="295"/>
      <c r="H21" s="117" t="s">
        <v>41</v>
      </c>
      <c r="I21" s="130">
        <f>'Option Nr 4'!K48</f>
        <v>0</v>
      </c>
      <c r="J21" s="296">
        <f t="shared" si="0"/>
        <v>0</v>
      </c>
      <c r="K21" s="297"/>
    </row>
    <row r="22" spans="1:11" ht="15" customHeight="1" x14ac:dyDescent="0.3">
      <c r="A22" s="125"/>
      <c r="B22" s="4">
        <v>1.6</v>
      </c>
      <c r="C22" s="292" t="s">
        <v>99</v>
      </c>
      <c r="D22" s="293"/>
      <c r="E22" s="294"/>
      <c r="F22" s="295">
        <v>1</v>
      </c>
      <c r="G22" s="295"/>
      <c r="H22" s="117" t="s">
        <v>41</v>
      </c>
      <c r="I22" s="130">
        <f>'Option Nr 4'!K40+'Option Nr 4'!K49+'Option Nr 4'!K51+'Option Nr 4'!K52+'Option Nr 4'!K60</f>
        <v>0</v>
      </c>
      <c r="J22" s="296">
        <f t="shared" si="0"/>
        <v>0</v>
      </c>
      <c r="K22" s="297"/>
    </row>
    <row r="23" spans="1:11" ht="15" customHeight="1" x14ac:dyDescent="0.3">
      <c r="A23" s="125"/>
      <c r="B23" s="4">
        <v>1.7</v>
      </c>
      <c r="C23" s="292" t="s">
        <v>100</v>
      </c>
      <c r="D23" s="293"/>
      <c r="E23" s="294"/>
      <c r="F23" s="295">
        <v>1</v>
      </c>
      <c r="G23" s="295"/>
      <c r="H23" s="117" t="s">
        <v>41</v>
      </c>
      <c r="I23" s="130">
        <f>'Option Nr 4'!K50</f>
        <v>0</v>
      </c>
      <c r="J23" s="296">
        <f t="shared" si="0"/>
        <v>0</v>
      </c>
      <c r="K23" s="297"/>
    </row>
    <row r="24" spans="1:11" ht="6" customHeight="1" x14ac:dyDescent="0.3">
      <c r="A24" s="125"/>
      <c r="B24" s="299"/>
      <c r="C24" s="300"/>
      <c r="D24" s="300"/>
      <c r="E24" s="300"/>
      <c r="F24" s="300"/>
      <c r="G24" s="300"/>
      <c r="H24" s="300"/>
      <c r="I24" s="300"/>
      <c r="J24" s="300"/>
      <c r="K24" s="301"/>
    </row>
    <row r="25" spans="1:11" ht="15" customHeight="1" x14ac:dyDescent="0.3">
      <c r="A25" s="125"/>
      <c r="B25" s="302" t="s">
        <v>114</v>
      </c>
      <c r="C25" s="303"/>
      <c r="D25" s="303"/>
      <c r="E25" s="303"/>
      <c r="F25" s="303"/>
      <c r="G25" s="303"/>
      <c r="H25" s="303"/>
      <c r="I25" s="304"/>
      <c r="J25" s="305">
        <f>SUM(J17:K23)</f>
        <v>0</v>
      </c>
      <c r="K25" s="306"/>
    </row>
    <row r="26" spans="1:11" ht="15" customHeight="1" thickBot="1" x14ac:dyDescent="0.35">
      <c r="A26" s="125"/>
      <c r="B26" s="299"/>
      <c r="C26" s="300"/>
      <c r="D26" s="300"/>
      <c r="E26" s="300"/>
      <c r="F26" s="300"/>
      <c r="G26" s="300"/>
      <c r="H26" s="300"/>
      <c r="I26" s="300"/>
      <c r="J26" s="300"/>
      <c r="K26" s="301"/>
    </row>
    <row r="27" spans="1:11" ht="6.75" customHeight="1" x14ac:dyDescent="0.3">
      <c r="A27" s="126"/>
      <c r="B27" s="3"/>
      <c r="C27" s="127"/>
      <c r="D27" s="3"/>
      <c r="E27" s="3"/>
      <c r="F27" s="3"/>
      <c r="G27" s="3"/>
      <c r="H27" s="3"/>
      <c r="I27" s="3"/>
      <c r="J27" s="3"/>
      <c r="K27" s="128"/>
    </row>
    <row r="28" spans="1:11" ht="53.25" customHeight="1" thickBot="1" x14ac:dyDescent="0.35">
      <c r="A28" s="129" t="s">
        <v>57</v>
      </c>
      <c r="B28" s="307" t="s">
        <v>107</v>
      </c>
      <c r="C28" s="307"/>
      <c r="D28" s="307"/>
      <c r="E28" s="307"/>
      <c r="F28" s="307"/>
      <c r="G28" s="307"/>
      <c r="H28" s="307"/>
      <c r="I28" s="307"/>
      <c r="J28" s="307"/>
      <c r="K28" s="308"/>
    </row>
    <row r="29" spans="1:11" ht="11.1" customHeight="1" x14ac:dyDescent="0.3">
      <c r="B29" s="298"/>
      <c r="C29" s="298"/>
      <c r="D29" s="298"/>
      <c r="E29" s="298"/>
      <c r="F29" s="298"/>
      <c r="G29" s="298"/>
      <c r="H29" s="298"/>
      <c r="I29" s="298"/>
      <c r="J29" s="298"/>
      <c r="K29" s="298"/>
    </row>
    <row r="30" spans="1:11" x14ac:dyDescent="0.3">
      <c r="B30" s="298"/>
      <c r="C30" s="298"/>
      <c r="D30" s="298"/>
      <c r="E30" s="298"/>
      <c r="F30" s="298"/>
      <c r="G30" s="298"/>
      <c r="H30" s="298"/>
      <c r="I30" s="298"/>
      <c r="J30" s="298"/>
      <c r="K30" s="298"/>
    </row>
    <row r="31" spans="1:11" ht="12" customHeight="1" x14ac:dyDescent="0.3">
      <c r="B31" s="298"/>
      <c r="C31" s="298"/>
      <c r="D31" s="298"/>
      <c r="E31" s="298"/>
      <c r="F31" s="298"/>
      <c r="G31" s="298"/>
      <c r="H31" s="298"/>
      <c r="I31" s="298"/>
      <c r="J31" s="298"/>
      <c r="K31" s="298"/>
    </row>
  </sheetData>
  <sheetProtection algorithmName="SHA-512" hashValue="0nZ9545MD7HGMX5mnvjK9jWUEXJfHl2JxQc4c/KvPheSCbhgAq660G6pGtloJxKwMKVDrbE51SotK2MECwch5g==" saltValue="tJRUmfCMilq6Iw+SDNxWqg=="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lpstr>'PCD Summary - Option 1'!Print_Area</vt:lpstr>
      <vt:lpstr>'PCD Summary - Option 2'!Print_Area</vt:lpstr>
      <vt:lpstr>'PCD Summary - Option 3'!Print_Area</vt:lpstr>
      <vt:lpstr>'PCD Summary - Option 4'!Print_Area</vt:lpstr>
      <vt:lpstr>'PCD Summary - Option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2021-07-02T08:40:34Z</cp:lastPrinted>
  <dcterms:created xsi:type="dcterms:W3CDTF">2018-09-18T07:45:14Z</dcterms:created>
  <dcterms:modified xsi:type="dcterms:W3CDTF">2022-06-05T10:58:08Z</dcterms:modified>
</cp:coreProperties>
</file>