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xmlns:mc="http://schemas.openxmlformats.org/markup-compatibility/2006">
    <mc:Choice Requires="x15">
      <x15ac:absPath xmlns:x15ac="http://schemas.microsoft.com/office/spreadsheetml/2010/11/ac" url="C:\Users\pohagan\Desktop\Updated CMG Templates\"/>
    </mc:Choice>
  </mc:AlternateContent>
  <xr:revisionPtr revIDLastSave="0" documentId="8_{250A204C-B8E0-4C77-839C-D18CD6BA6C63}" xr6:coauthVersionLast="47" xr6:coauthVersionMax="47" xr10:uidLastSave="{00000000-0000-0000-0000-000000000000}"/>
  <bookViews>
    <workbookView xWindow="-108" yWindow="-108" windowWidth="23256" windowHeight="12576" xr2:uid="{8680070A-8985-4C8D-BF96-972B2DF8BBEC}"/>
  </bookViews>
  <sheets>
    <sheet name="Cost Estimate" sheetId="1" r:id="rId1"/>
    <sheet name="PCD Summary" sheetId="10" r:id="rId2"/>
    <sheet name="Assumptions" sheetId="4" r:id="rId3"/>
    <sheet name="Expenditure Profile" sheetId="6" r:id="rId4"/>
    <sheet name="Estimate Comparisons" sheetId="9" r:id="rId5"/>
  </sheets>
  <definedNames>
    <definedName name="_xlnm.Print_Area" localSheetId="2">Assumptions!$A$1:$M$73</definedName>
    <definedName name="_xlnm.Print_Area" localSheetId="0">'Cost Estimate'!$A$1:$M$107</definedName>
    <definedName name="_xlnm.Print_Area" localSheetId="4">'Estimate Comparisons'!$A$1:$I$49</definedName>
    <definedName name="_xlnm.Print_Area" localSheetId="3">'Expenditure Profile'!$A$1:$M$64</definedName>
    <definedName name="_xlnm.Print_Area" localSheetId="1">'PCD Summary'!$A$1:$L$29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4" i="10" l="1"/>
  <c r="J12" i="10"/>
  <c r="J10" i="10"/>
  <c r="D14" i="10"/>
  <c r="D12" i="10"/>
  <c r="D10" i="10"/>
  <c r="D8" i="10"/>
  <c r="K53" i="1"/>
  <c r="K56" i="1" s="1"/>
  <c r="K59" i="1" s="1"/>
  <c r="I23" i="10" s="1"/>
  <c r="J23" i="10" s="1"/>
  <c r="K54" i="1"/>
  <c r="K57" i="1" s="1"/>
  <c r="I21" i="10" s="1"/>
  <c r="J21" i="10" s="1"/>
  <c r="K55" i="1"/>
  <c r="K58" i="1" s="1"/>
  <c r="F93" i="1"/>
  <c r="E25" i="9"/>
  <c r="I20" i="10" l="1"/>
  <c r="J20" i="10" s="1"/>
  <c r="I17" i="10"/>
  <c r="J17" i="10" s="1"/>
  <c r="I18" i="10"/>
  <c r="J18" i="10" s="1"/>
  <c r="K52" i="1"/>
  <c r="I19" i="10"/>
  <c r="J19" i="10" s="1"/>
  <c r="H27" i="9"/>
  <c r="H18" i="9"/>
  <c r="H19" i="9"/>
  <c r="H20" i="9"/>
  <c r="H21" i="9"/>
  <c r="E22" i="9"/>
  <c r="D9" i="9"/>
  <c r="D7" i="9"/>
  <c r="E8" i="6"/>
  <c r="E6" i="6"/>
  <c r="E15" i="4"/>
  <c r="E13" i="4"/>
  <c r="E11" i="4"/>
  <c r="E9" i="4"/>
  <c r="E7" i="4"/>
  <c r="K87" i="1" l="1"/>
  <c r="K72" i="1" l="1"/>
  <c r="K71" i="1"/>
  <c r="K70" i="1"/>
  <c r="K69" i="1"/>
  <c r="K68" i="1"/>
  <c r="K67" i="1"/>
  <c r="J48" i="1"/>
  <c r="K48" i="1" s="1"/>
  <c r="K49" i="1" s="1"/>
  <c r="K73" i="1" l="1"/>
  <c r="F15" i="9"/>
  <c r="F27" i="9"/>
  <c r="E12" i="6"/>
  <c r="J63" i="1" l="1"/>
  <c r="G27" i="9" l="1"/>
  <c r="G15" i="9"/>
  <c r="H15" i="9" s="1"/>
  <c r="K63" i="1" l="1"/>
  <c r="K64" i="1" s="1"/>
  <c r="F17" i="9" l="1"/>
  <c r="G17" i="9" s="1"/>
  <c r="H17" i="9" s="1"/>
  <c r="G17" i="6"/>
  <c r="G18" i="6" s="1"/>
  <c r="G19" i="6" s="1"/>
  <c r="G20" i="6" s="1"/>
  <c r="G21" i="6" s="1"/>
  <c r="G22" i="6" s="1"/>
  <c r="G23" i="6" s="1"/>
  <c r="G24" i="6" s="1"/>
  <c r="G25" i="6" s="1"/>
  <c r="G26" i="6" s="1"/>
  <c r="G27" i="6" s="1"/>
  <c r="G28" i="6" s="1"/>
  <c r="G29" i="6" s="1"/>
  <c r="G30" i="6" s="1"/>
  <c r="G31" i="6" s="1"/>
  <c r="G32" i="6" s="1"/>
  <c r="K60" i="1" l="1"/>
  <c r="J76" i="1" l="1"/>
  <c r="K76" i="1" s="1"/>
  <c r="F16" i="9"/>
  <c r="G16" i="9" s="1"/>
  <c r="H16" i="9" s="1"/>
  <c r="J86" i="1"/>
  <c r="K86" i="1" s="1"/>
  <c r="K17" i="6"/>
  <c r="K18" i="6" s="1"/>
  <c r="K19" i="6" s="1"/>
  <c r="K20" i="6" s="1"/>
  <c r="K21" i="6" s="1"/>
  <c r="K22" i="6" s="1"/>
  <c r="K23" i="6" s="1"/>
  <c r="K24" i="6" s="1"/>
  <c r="K25" i="6" s="1"/>
  <c r="K26" i="6" s="1"/>
  <c r="K27" i="6" s="1"/>
  <c r="K28" i="6" s="1"/>
  <c r="K29" i="6" s="1"/>
  <c r="K30" i="6" s="1"/>
  <c r="K31" i="6" s="1"/>
  <c r="K32" i="6" s="1"/>
  <c r="F19" i="9" l="1"/>
  <c r="G19" i="9" s="1"/>
  <c r="K77" i="1"/>
  <c r="F20" i="9" s="1"/>
  <c r="F18" i="9"/>
  <c r="J78" i="1" l="1"/>
  <c r="K78" i="1" s="1"/>
  <c r="K80" i="1" s="1"/>
  <c r="G20" i="9"/>
  <c r="G18" i="9"/>
  <c r="J85" i="1" l="1"/>
  <c r="K85" i="1" s="1"/>
  <c r="I22" i="10"/>
  <c r="J22" i="10" s="1"/>
  <c r="J25" i="10" s="1"/>
  <c r="F21" i="9"/>
  <c r="G21" i="9" s="1"/>
  <c r="K83" i="1"/>
  <c r="K90" i="1" l="1"/>
  <c r="K94" i="1" s="1"/>
  <c r="F22" i="9"/>
  <c r="K93" i="1"/>
  <c r="E10" i="6"/>
  <c r="G22" i="9" l="1"/>
  <c r="H22"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Paudraic O'Hagan</author>
  </authors>
  <commentList>
    <comment ref="K14" authorId="0" shapeId="0" xr:uid="{8D984203-2F76-4AC3-8878-A4D8CD88B9D0}">
      <text>
        <r>
          <rPr>
            <b/>
            <sz val="9"/>
            <color indexed="81"/>
            <rFont val="Tahoma"/>
            <family val="2"/>
          </rPr>
          <t xml:space="preserve">Estimating Methodology
</t>
        </r>
        <r>
          <rPr>
            <sz val="9"/>
            <color indexed="81"/>
            <rFont val="Tahoma"/>
            <family val="2"/>
          </rPr>
          <t xml:space="preserve">Period in which prices in the cost estimate relate to (e.g. Q1 2021)
</t>
        </r>
      </text>
    </comment>
    <comment ref="J85" authorId="0" shapeId="0" xr:uid="{B2E72178-EF09-4894-B3DC-2AA00250879E}">
      <text>
        <r>
          <rPr>
            <b/>
            <sz val="9"/>
            <color indexed="81"/>
            <rFont val="Tahoma"/>
            <family val="2"/>
          </rPr>
          <t xml:space="preserve">Estimating Methology: </t>
        </r>
        <r>
          <rPr>
            <sz val="9"/>
            <color indexed="81"/>
            <rFont val="Tahoma"/>
            <family val="2"/>
          </rPr>
          <t xml:space="preserve">
VAT Rates shall be reviewed to ensure that they are correct and are being applied to the correct cost heads. </t>
        </r>
      </text>
    </comment>
    <comment ref="J86" authorId="0" shapeId="0" xr:uid="{D599732E-0D58-4A3C-9A6E-E68F3CAAF5E9}">
      <text>
        <r>
          <rPr>
            <b/>
            <sz val="9"/>
            <color indexed="81"/>
            <rFont val="Tahoma"/>
            <family val="2"/>
          </rPr>
          <t xml:space="preserve">Estimating Methology: 
</t>
        </r>
        <r>
          <rPr>
            <sz val="9"/>
            <color indexed="81"/>
            <rFont val="Tahoma"/>
            <family val="2"/>
          </rPr>
          <t xml:space="preserve">VAT Rates shall be reviewed to ensure that they are correct and are being applied to the correct cost heads. </t>
        </r>
      </text>
    </comment>
    <comment ref="J87" authorId="0" shapeId="0" xr:uid="{397AF7CE-AA3F-4BAE-A05A-64575134AEBA}">
      <text>
        <r>
          <rPr>
            <b/>
            <sz val="9"/>
            <color indexed="81"/>
            <rFont val="Tahoma"/>
            <family val="2"/>
          </rPr>
          <t>Estimating Methodology</t>
        </r>
        <r>
          <rPr>
            <sz val="9"/>
            <color indexed="81"/>
            <rFont val="Tahoma"/>
            <family val="2"/>
          </rPr>
          <t xml:space="preserve">
The applicable VAT rate is to be determined by each user individually. A hyperlink to applicable rules/laws relating to the applicability of VAT is included for reference and assessment purposes.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Paudraic O'Hagan</author>
  </authors>
  <commentList>
    <comment ref="J14" authorId="0" shapeId="0" xr:uid="{135D0961-1C77-4200-9EB1-07305958A05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sharedStrings.xml><?xml version="1.0" encoding="utf-8"?>
<sst xmlns="http://schemas.openxmlformats.org/spreadsheetml/2006/main" count="264" uniqueCount="167">
  <si>
    <t xml:space="preserve">Sponsoring Agency: </t>
  </si>
  <si>
    <t xml:space="preserve">Description </t>
  </si>
  <si>
    <t>Revision</t>
  </si>
  <si>
    <t xml:space="preserve">Title </t>
  </si>
  <si>
    <t>Prepared By</t>
  </si>
  <si>
    <t>Checked By</t>
  </si>
  <si>
    <t>Issue Date</t>
  </si>
  <si>
    <t xml:space="preserve">Project Title: </t>
  </si>
  <si>
    <t xml:space="preserve">Construction Costs </t>
  </si>
  <si>
    <t xml:space="preserve">Ref </t>
  </si>
  <si>
    <t xml:space="preserve">Quantity </t>
  </si>
  <si>
    <t xml:space="preserve">Rate </t>
  </si>
  <si>
    <t>%</t>
  </si>
  <si>
    <t xml:space="preserve">Land and Property Costs </t>
  </si>
  <si>
    <t>Km</t>
  </si>
  <si>
    <t xml:space="preserve">Preparation and Administration Costs </t>
  </si>
  <si>
    <t xml:space="preserve">Project Information </t>
  </si>
  <si>
    <t>Mainline Cross-Section Type:</t>
  </si>
  <si>
    <t>Location:</t>
  </si>
  <si>
    <t>Total Mainline Width (m):</t>
  </si>
  <si>
    <t>Total Mainline Length (m):</t>
  </si>
  <si>
    <t xml:space="preserve">NOTE: </t>
  </si>
  <si>
    <t xml:space="preserve">Mainline Length </t>
  </si>
  <si>
    <t xml:space="preserve">Risk </t>
  </si>
  <si>
    <t xml:space="preserve">Other Relevant Information </t>
  </si>
  <si>
    <t xml:space="preserve">Year 1 </t>
  </si>
  <si>
    <t>Q1</t>
  </si>
  <si>
    <t>Q2</t>
  </si>
  <si>
    <t>Q3</t>
  </si>
  <si>
    <t>Q4</t>
  </si>
  <si>
    <t>Year 4</t>
  </si>
  <si>
    <t>Year 3</t>
  </si>
  <si>
    <t>Year 2</t>
  </si>
  <si>
    <t xml:space="preserve">Year </t>
  </si>
  <si>
    <t xml:space="preserve">Quarter </t>
  </si>
  <si>
    <t>Total Quarterly Expenditure 
(€)</t>
  </si>
  <si>
    <t xml:space="preserve">Months </t>
  </si>
  <si>
    <t>Expenditure Profile</t>
  </si>
  <si>
    <t xml:space="preserve">Anticipated Programme Duration: </t>
  </si>
  <si>
    <t>Prepared by</t>
  </si>
  <si>
    <t>Checked by</t>
  </si>
  <si>
    <t xml:space="preserve">Note: </t>
  </si>
  <si>
    <t>Total</t>
  </si>
  <si>
    <t>Sub-Total A - Construction Costs</t>
  </si>
  <si>
    <t xml:space="preserve">Adjustments </t>
  </si>
  <si>
    <t xml:space="preserve">Commentary on Variances </t>
  </si>
  <si>
    <t>Ref</t>
  </si>
  <si>
    <t>Item</t>
  </si>
  <si>
    <t>€</t>
  </si>
  <si>
    <t xml:space="preserve">Programme Comparison </t>
  </si>
  <si>
    <t xml:space="preserve">Anticipated Programme Duration </t>
  </si>
  <si>
    <t>Variance</t>
  </si>
  <si>
    <t>Preparation and Administration Costs</t>
  </si>
  <si>
    <t xml:space="preserve">Preliminary Cost Estimate Template </t>
  </si>
  <si>
    <t xml:space="preserve">Average Link / Side Road Width (m): </t>
  </si>
  <si>
    <t>Cyclepath Included (Y/N):</t>
  </si>
  <si>
    <t>Footway Included (Y/N):</t>
  </si>
  <si>
    <t>Hardstrip Included (Y/N):</t>
  </si>
  <si>
    <t>Total Link / Side Road Length (m):</t>
  </si>
  <si>
    <t>Central Reserve Included (Y/N):</t>
  </si>
  <si>
    <t xml:space="preserve">Preparation and Administration </t>
  </si>
  <si>
    <t xml:space="preserve">Unit </t>
  </si>
  <si>
    <t>Total (€)</t>
  </si>
  <si>
    <t xml:space="preserve">Agricultural Land </t>
  </si>
  <si>
    <t>Ha</t>
  </si>
  <si>
    <t xml:space="preserve">Industrial Development Land </t>
  </si>
  <si>
    <t xml:space="preserve">Residential Development Land / Urban </t>
  </si>
  <si>
    <t xml:space="preserve">Garden Ground </t>
  </si>
  <si>
    <t xml:space="preserve">Amenity Land / Open Space </t>
  </si>
  <si>
    <t xml:space="preserve">Properties </t>
  </si>
  <si>
    <t>Nr</t>
  </si>
  <si>
    <t xml:space="preserve">Sub-Total D - Land and Property Costs </t>
  </si>
  <si>
    <t>Sub-Total E - Adjustments</t>
  </si>
  <si>
    <t>Rev</t>
  </si>
  <si>
    <t xml:space="preserve">Total Preliminary Cost Estimate Exclusive of VAT </t>
  </si>
  <si>
    <t xml:space="preserve">Total Preliminary Cost Estimate Inclusive of VAT </t>
  </si>
  <si>
    <t>Prepared By (Individual/Organisation):</t>
  </si>
  <si>
    <t>Estimate Assumptions, Exclusions and Inclusions</t>
  </si>
  <si>
    <t>Date Estimate Prepared:</t>
  </si>
  <si>
    <t xml:space="preserve">Base Date of Estimate: </t>
  </si>
  <si>
    <t>Delivery and Construction Programme</t>
  </si>
  <si>
    <t>Total Preliminary Cost Estimate:</t>
  </si>
  <si>
    <t>Months</t>
  </si>
  <si>
    <t>Total Costs (Cumulative)</t>
  </si>
  <si>
    <t xml:space="preserve">Traffic Management Related Costs </t>
  </si>
  <si>
    <t xml:space="preserve">Sub-Total C - Traffic Management Related Costs </t>
  </si>
  <si>
    <t xml:space="preserve">Years and quarters stated are for illustrative purposes only. Please amend to suit the project duration. 
Expenditure Profile must be demonstrated quarterly unless otherwise agreed with NTA. </t>
  </si>
  <si>
    <t xml:space="preserve">Traffic Management (TM) Related Costs </t>
  </si>
  <si>
    <t>Contingency</t>
  </si>
  <si>
    <t>If costs vary more than 10% or a value advised by NTA from the last cost estimate please provide a commentary in the space below:</t>
  </si>
  <si>
    <r>
      <t xml:space="preserve">Source of Cost Data </t>
    </r>
    <r>
      <rPr>
        <b/>
        <i/>
        <sz val="10"/>
        <color theme="0" tint="-0.34998626667073579"/>
        <rFont val="Lucida Sans"/>
        <family val="2"/>
      </rPr>
      <t>(Please provide a brief narrative on the source of cost data in the box below)</t>
    </r>
  </si>
  <si>
    <t>Y</t>
  </si>
  <si>
    <t>N</t>
  </si>
  <si>
    <t>Sub-Total B - Preparation and Administration Costs</t>
  </si>
  <si>
    <t>Inflation</t>
  </si>
  <si>
    <r>
      <t xml:space="preserve">VAT </t>
    </r>
    <r>
      <rPr>
        <i/>
        <sz val="10"/>
        <rFont val="Lucida Sans"/>
        <family val="2"/>
      </rPr>
      <t>on Construction, TM and Associated Adjustments Costs</t>
    </r>
  </si>
  <si>
    <r>
      <t xml:space="preserve">VAT </t>
    </r>
    <r>
      <rPr>
        <i/>
        <sz val="10"/>
        <rFont val="Lucida Sans"/>
        <family val="2"/>
      </rPr>
      <t>on Preparation and Administration Costs</t>
    </r>
    <r>
      <rPr>
        <sz val="10"/>
        <rFont val="Lucida Sans"/>
        <family val="2"/>
      </rPr>
      <t xml:space="preserve"> and Associated Adjustment Costs</t>
    </r>
  </si>
  <si>
    <t>Rate Per Km (Excluding VAT)</t>
  </si>
  <si>
    <t xml:space="preserve">Rate Per Km (Including VAT) </t>
  </si>
  <si>
    <t>Project / Contract Code:</t>
  </si>
  <si>
    <t xml:space="preserve">Other Relevant Project Information: </t>
  </si>
  <si>
    <t>Estimate Comparisons</t>
  </si>
  <si>
    <t>The basis upon which the construction costs have been estimated shall be identified in this section, including any assumptions, exclusions or inclusions that would help the reader understand the basis of the estimate. The source of the cost data used to develop the cost estimate should also be clearly detailed.</t>
  </si>
  <si>
    <t xml:space="preserve">Any assumptions, exclusions or inclusions that have been made in relation to preparation and administration (design &amp; supervision) shall be clearly identified in this section. Substantiation/justification of the percentage applied in the cost estimate shall be provided in this section. </t>
  </si>
  <si>
    <t xml:space="preserve">Any assumptions, exclusions or inclusions that have been made in relation to traffic management related costs shall be clearly identified in this section. Substantiation/justification of the percentage applied in the cost estimate shall be provided in this section. </t>
  </si>
  <si>
    <t xml:space="preserve">Any assumptions, exclusions or inclusions that have been made in relation to land and property costs shall be clearly identified in this section. Substantiation/justification of the value included in the cost estimate shall be provided. </t>
  </si>
  <si>
    <t xml:space="preserve">Project / Contract Code: </t>
  </si>
  <si>
    <t>Preliminary Cost Estimate</t>
  </si>
  <si>
    <t>Other Project Costs</t>
  </si>
  <si>
    <t xml:space="preserve">https://www.revenue.ie/en/vat/vat-on-property-and-construction/vat-and-the-supply-of-property/index.aspx </t>
  </si>
  <si>
    <t xml:space="preserve">Estimate Comparison </t>
  </si>
  <si>
    <r>
      <t xml:space="preserve">VAT </t>
    </r>
    <r>
      <rPr>
        <i/>
        <sz val="10"/>
        <rFont val="Lucida Sans"/>
        <family val="2"/>
      </rPr>
      <t>on Land and Property</t>
    </r>
  </si>
  <si>
    <t xml:space="preserve"> </t>
  </si>
  <si>
    <t>Accommodation Works</t>
  </si>
  <si>
    <t>Works for Statutory Undertakers</t>
  </si>
  <si>
    <t>Preliminaries including site compound costs  (excluding traffic management) - % applied to base costs</t>
  </si>
  <si>
    <t>Site Clearance</t>
  </si>
  <si>
    <t>Fencing</t>
  </si>
  <si>
    <t>Road Restraint Systems</t>
  </si>
  <si>
    <t>Drainage &amp; Service Ducts</t>
  </si>
  <si>
    <t>Earthworks</t>
  </si>
  <si>
    <t>Pavements</t>
  </si>
  <si>
    <t>Footways &amp; Kerbing</t>
  </si>
  <si>
    <t>Road Lighting</t>
  </si>
  <si>
    <t>Traffic Signs &amp; Road Marking</t>
  </si>
  <si>
    <t>Structural Concrete (Including Structures Generally)</t>
  </si>
  <si>
    <t>Landscaping &amp; Ecology</t>
  </si>
  <si>
    <t xml:space="preserve">Prepared By (Individual/Organisation): </t>
  </si>
  <si>
    <t>Approving Authority:</t>
  </si>
  <si>
    <t>Select Previous Cost Estimate</t>
  </si>
  <si>
    <t>Total Cumulative Expenditure 
(€)</t>
  </si>
  <si>
    <t>Total Cumulative Expenditure
(€)</t>
  </si>
  <si>
    <t xml:space="preserve">Costs are considered to include allowances for overhead and profit. 
Costs are reflective of costs at the base date stated above. 
VAT is not applicable to all land and property therefore it is not appropriate to apply a uniform percentage. The value associated with VAT on land and property is to be determined on an individual basis and included as a lump sum. </t>
  </si>
  <si>
    <t xml:space="preserve">Any assumptions, exclusions or inclusions that have been made in relation to the delivery methodology of construction programme shall be clearly identified in this section. </t>
  </si>
  <si>
    <t xml:space="preserve">Any other relevant information, general assumptions, exclusions or inclusions that have been used to develop the cost estimate shall be included in this section. </t>
  </si>
  <si>
    <t xml:space="preserve">NOTE: For Band 2 &amp; 3 Projects the activity cost heads presented are the minimum expected for a linear road project and are to be proposed, discussed and agreed in writing with NTA prior to production of the cost estimate. </t>
  </si>
  <si>
    <t xml:space="preserve">Add Inflation  </t>
  </si>
  <si>
    <t xml:space="preserve">Feasibility Working Cost Estimate Cumulative Expenditure </t>
  </si>
  <si>
    <t>Feasibility Working Cost Estimate Cumulative Expenditure</t>
  </si>
  <si>
    <t>2.1.1</t>
  </si>
  <si>
    <t>2.1.2</t>
  </si>
  <si>
    <t>2.1.3</t>
  </si>
  <si>
    <t>2.1.4</t>
  </si>
  <si>
    <t>2.1.5</t>
  </si>
  <si>
    <t>2.1.6</t>
  </si>
  <si>
    <t>2.1.7</t>
  </si>
  <si>
    <t xml:space="preserve">Scope &amp; Purpose        </t>
  </si>
  <si>
    <t>Concept, Development &amp; Option Selection</t>
  </si>
  <si>
    <t>Preliminary Design</t>
  </si>
  <si>
    <t>Statutory Processes</t>
  </si>
  <si>
    <t>Detailed Design &amp; Procurement</t>
  </si>
  <si>
    <t>Construction &amp; Implementation</t>
  </si>
  <si>
    <t>Close Out &amp; Review</t>
  </si>
  <si>
    <t>Prepared By (Individual &amp; Organisation)</t>
  </si>
  <si>
    <t xml:space="preserve">Approving Authority: </t>
  </si>
  <si>
    <t xml:space="preserve">Date Estimate Prepared: </t>
  </si>
  <si>
    <t>Sponsoring Agency:</t>
  </si>
  <si>
    <t xml:space="preserve">Costs are reflective of costs at the base date stated above. 
Costs are considered to include allowances for overheads and profit. </t>
  </si>
  <si>
    <t xml:space="preserve">Project Control Document Summary </t>
  </si>
  <si>
    <t>PCD Summary</t>
  </si>
  <si>
    <t xml:space="preserve">Total (excluding VAT) </t>
  </si>
  <si>
    <t>NOTE: The information below will be auto-generated from the main cost estimate template to obtain the relevant totals in line with the seven costs heads required for inclusion within the project control document.</t>
  </si>
  <si>
    <t>Potential Construction Works Start Date:</t>
  </si>
  <si>
    <t>Anticipated Construction Works Duration (Months):</t>
  </si>
  <si>
    <r>
      <t>Add Project Specific Risk (</t>
    </r>
    <r>
      <rPr>
        <i/>
        <sz val="10"/>
        <rFont val="Lucida Sans"/>
        <family val="2"/>
      </rPr>
      <t>013_B23_QRA_CMG)</t>
    </r>
  </si>
  <si>
    <r>
      <t xml:space="preserve">Add Contingency </t>
    </r>
    <r>
      <rPr>
        <i/>
        <sz val="10"/>
        <color theme="1"/>
        <rFont val="Lucida Sans"/>
        <family val="2"/>
      </rPr>
      <t>(001_B123_CC_CMG)</t>
    </r>
  </si>
  <si>
    <t>abh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</si>
</sst>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164" formatCode="[$€-2]\ #,##0.00"/>
    <numFmt numFmtId="165" formatCode="_-[$€-2]\ * #,##0.00_-;\-[$€-2]\ * #,##0.00_-;_-[$€-2]\ * &quot;-&quot;??_-;_-@_-"/>
    <numFmt numFmtId="166" formatCode="0.0%"/>
    <numFmt numFmtId="167" formatCode="dd/mm/yyyy;@"/>
  </numFmts>
  <fonts count="21" x14ac:knownFonts="1">
    <font>
      <sz val="11"/>
      <color theme="1"/>
      <name val="Calibri"/>
      <family val="2"/>
      <scheme val="minor"/>
    </font>
    <font>
      <sz val="11"/>
      <color theme="1"/>
      <name val="Calibri"/>
      <family val="2"/>
      <scheme val="minor"/>
    </font>
    <font>
      <sz val="10"/>
      <color theme="1"/>
      <name val="Lucida Sans"/>
      <family val="2"/>
    </font>
    <font>
      <b/>
      <sz val="10"/>
      <color theme="1"/>
      <name val="Lucida Sans"/>
      <family val="2"/>
    </font>
    <font>
      <sz val="10"/>
      <name val="Lucida Sans"/>
      <family val="2"/>
    </font>
    <font>
      <i/>
      <sz val="10"/>
      <name val="Lucida Sans"/>
      <family val="2"/>
    </font>
    <font>
      <b/>
      <i/>
      <sz val="10"/>
      <color theme="0" tint="-0.34998626667073579"/>
      <name val="Lucida Sans"/>
      <family val="2"/>
    </font>
    <font>
      <b/>
      <u/>
      <sz val="16"/>
      <color rgb="FF3C0A82"/>
      <name val="Lucida Sans"/>
      <family val="2"/>
    </font>
    <font>
      <b/>
      <u/>
      <sz val="16"/>
      <color theme="1"/>
      <name val="Lucida Sans"/>
      <family val="2"/>
    </font>
    <font>
      <b/>
      <sz val="10"/>
      <color theme="0"/>
      <name val="Lucida Sans"/>
      <family val="2"/>
    </font>
    <font>
      <sz val="12"/>
      <color theme="1"/>
      <name val="Lucida Sans"/>
      <family val="2"/>
    </font>
    <font>
      <sz val="11"/>
      <color theme="1"/>
      <name val="Lucida Sans"/>
      <family val="2"/>
    </font>
    <font>
      <sz val="10"/>
      <color theme="0"/>
      <name val="Lucida Sans"/>
      <family val="2"/>
    </font>
    <font>
      <i/>
      <sz val="10"/>
      <color theme="1"/>
      <name val="Lucida Sans"/>
      <family val="2"/>
    </font>
    <font>
      <u/>
      <sz val="11"/>
      <color theme="10"/>
      <name val="Calibri"/>
      <family val="2"/>
      <scheme val="minor"/>
    </font>
    <font>
      <sz val="9"/>
      <color indexed="81"/>
      <name val="Tahoma"/>
      <family val="2"/>
    </font>
    <font>
      <b/>
      <sz val="9"/>
      <color indexed="81"/>
      <name val="Tahoma"/>
      <family val="2"/>
    </font>
    <font>
      <b/>
      <i/>
      <sz val="10"/>
      <color theme="1"/>
      <name val="Lucida Sans"/>
      <family val="2"/>
    </font>
    <font>
      <sz val="11"/>
      <color theme="0"/>
      <name val="Lucida Sans"/>
      <family val="2"/>
    </font>
    <font>
      <sz val="12"/>
      <color theme="0"/>
      <name val="Lucida Sans"/>
      <family val="2"/>
    </font>
    <font>
      <i/>
      <sz val="10"/>
      <color theme="0"/>
      <name val="Lucida Sans"/>
      <family val="2"/>
    </font>
  </fonts>
  <fills count="6">
    <fill>
      <patternFill patternType="none"/>
    </fill>
    <fill>
      <patternFill patternType="gray125"/>
    </fill>
    <fill>
      <patternFill patternType="solid">
        <fgColor theme="0"/>
        <bgColor indexed="64"/>
      </patternFill>
    </fill>
    <fill>
      <patternFill patternType="solid">
        <fgColor rgb="FFCCC0DA"/>
        <bgColor indexed="64"/>
      </patternFill>
    </fill>
    <fill>
      <patternFill patternType="solid">
        <fgColor rgb="FF3C0A82"/>
        <bgColor indexed="64"/>
      </patternFill>
    </fill>
    <fill>
      <patternFill patternType="solid">
        <fgColor theme="0" tint="-0.34998626667073579"/>
        <bgColor indexed="64"/>
      </patternFill>
    </fill>
  </fills>
  <borders count="112">
    <border>
      <left/>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bottom style="thin">
        <color auto="1"/>
      </bottom>
      <diagonal/>
    </border>
    <border>
      <left style="thin">
        <color auto="1"/>
      </left>
      <right/>
      <top/>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rgb="FF3C0A82"/>
      </right>
      <top style="thin">
        <color rgb="FF3C0A82"/>
      </top>
      <bottom style="thin">
        <color rgb="FF3C0A82"/>
      </bottom>
      <diagonal/>
    </border>
    <border>
      <left style="thin">
        <color rgb="FF3C0A82"/>
      </left>
      <right style="thin">
        <color rgb="FF3C0A82"/>
      </right>
      <top style="thin">
        <color rgb="FF3C0A82"/>
      </top>
      <bottom style="thin">
        <color rgb="FF3C0A82"/>
      </bottom>
      <diagonal/>
    </border>
    <border>
      <left style="thin">
        <color rgb="FF3C0A82"/>
      </left>
      <right/>
      <top style="thin">
        <color rgb="FF3C0A82"/>
      </top>
      <bottom style="thin">
        <color rgb="FF3C0A82"/>
      </bottom>
      <diagonal/>
    </border>
    <border>
      <left/>
      <right/>
      <top style="medium">
        <color rgb="FF3C0A82"/>
      </top>
      <bottom style="thin">
        <color auto="1"/>
      </bottom>
      <diagonal/>
    </border>
    <border>
      <left/>
      <right style="medium">
        <color rgb="FF3C0A82"/>
      </right>
      <top style="medium">
        <color rgb="FF3C0A82"/>
      </top>
      <bottom style="thin">
        <color auto="1"/>
      </bottom>
      <diagonal/>
    </border>
    <border>
      <left/>
      <right style="medium">
        <color rgb="FF3C0A82"/>
      </right>
      <top style="thin">
        <color auto="1"/>
      </top>
      <bottom style="thin">
        <color auto="1"/>
      </bottom>
      <diagonal/>
    </border>
    <border>
      <left style="medium">
        <color rgb="FF3C0A82"/>
      </left>
      <right style="thin">
        <color auto="1"/>
      </right>
      <top/>
      <bottom/>
      <diagonal/>
    </border>
    <border>
      <left style="medium">
        <color rgb="FF3C0A82"/>
      </left>
      <right/>
      <top style="thin">
        <color auto="1"/>
      </top>
      <bottom style="medium">
        <color rgb="FF3C0A82"/>
      </bottom>
      <diagonal/>
    </border>
    <border>
      <left/>
      <right/>
      <top style="thin">
        <color auto="1"/>
      </top>
      <bottom style="medium">
        <color rgb="FF3C0A82"/>
      </bottom>
      <diagonal/>
    </border>
    <border>
      <left/>
      <right style="medium">
        <color rgb="FF3C0A82"/>
      </right>
      <top style="thin">
        <color auto="1"/>
      </top>
      <bottom style="medium">
        <color rgb="FF3C0A82"/>
      </bottom>
      <diagonal/>
    </border>
    <border>
      <left style="medium">
        <color rgb="FF3C0A82"/>
      </left>
      <right/>
      <top style="medium">
        <color rgb="FF3C0A82"/>
      </top>
      <bottom/>
      <diagonal/>
    </border>
    <border>
      <left/>
      <right/>
      <top style="medium">
        <color rgb="FF3C0A82"/>
      </top>
      <bottom/>
      <diagonal/>
    </border>
    <border>
      <left/>
      <right style="medium">
        <color rgb="FF3C0A82"/>
      </right>
      <top style="medium">
        <color rgb="FF3C0A82"/>
      </top>
      <bottom/>
      <diagonal/>
    </border>
    <border>
      <left style="medium">
        <color rgb="FF3C0A82"/>
      </left>
      <right/>
      <top/>
      <bottom/>
      <diagonal/>
    </border>
    <border>
      <left/>
      <right style="medium">
        <color rgb="FF3C0A82"/>
      </right>
      <top/>
      <bottom/>
      <diagonal/>
    </border>
    <border>
      <left style="medium">
        <color rgb="FF3C0A82"/>
      </left>
      <right/>
      <top/>
      <bottom style="medium">
        <color rgb="FF3C0A82"/>
      </bottom>
      <diagonal/>
    </border>
    <border>
      <left/>
      <right/>
      <top/>
      <bottom style="medium">
        <color rgb="FF3C0A82"/>
      </bottom>
      <diagonal/>
    </border>
    <border>
      <left/>
      <right style="medium">
        <color rgb="FF3C0A82"/>
      </right>
      <top/>
      <bottom style="medium">
        <color rgb="FF3C0A82"/>
      </bottom>
      <diagonal/>
    </border>
    <border>
      <left style="medium">
        <color rgb="FF3C0A82"/>
      </left>
      <right style="thin">
        <color auto="1"/>
      </right>
      <top style="medium">
        <color rgb="FF3C0A82"/>
      </top>
      <bottom/>
      <diagonal/>
    </border>
    <border>
      <left style="thin">
        <color auto="1"/>
      </left>
      <right/>
      <top style="medium">
        <color rgb="FF3C0A82"/>
      </top>
      <bottom style="thin">
        <color auto="1"/>
      </bottom>
      <diagonal/>
    </border>
    <border>
      <left style="medium">
        <color rgb="FF3C0A82"/>
      </left>
      <right style="thin">
        <color auto="1"/>
      </right>
      <top/>
      <bottom style="medium">
        <color rgb="FF3C0A82"/>
      </bottom>
      <diagonal/>
    </border>
    <border>
      <left style="thin">
        <color auto="1"/>
      </left>
      <right/>
      <top style="thin">
        <color auto="1"/>
      </top>
      <bottom style="medium">
        <color rgb="FF3C0A82"/>
      </bottom>
      <diagonal/>
    </border>
    <border>
      <left/>
      <right style="thin">
        <color auto="1"/>
      </right>
      <top style="thin">
        <color auto="1"/>
      </top>
      <bottom style="medium">
        <color rgb="FF3C0A82"/>
      </bottom>
      <diagonal/>
    </border>
    <border>
      <left style="thin">
        <color auto="1"/>
      </left>
      <right style="medium">
        <color rgb="FF3C0A82"/>
      </right>
      <top style="thin">
        <color auto="1"/>
      </top>
      <bottom style="thin">
        <color auto="1"/>
      </bottom>
      <diagonal/>
    </border>
    <border>
      <left style="thin">
        <color auto="1"/>
      </left>
      <right/>
      <top style="medium">
        <color rgb="FF3C0A82"/>
      </top>
      <bottom/>
      <diagonal/>
    </border>
    <border>
      <left/>
      <right style="medium">
        <color rgb="FF3C0A82"/>
      </right>
      <top/>
      <bottom style="thin">
        <color auto="1"/>
      </bottom>
      <diagonal/>
    </border>
    <border>
      <left/>
      <right style="medium">
        <color rgb="FF3C0A82"/>
      </right>
      <top style="thin">
        <color auto="1"/>
      </top>
      <bottom/>
      <diagonal/>
    </border>
    <border>
      <left style="thin">
        <color rgb="FF3C0A82"/>
      </left>
      <right style="thin">
        <color auto="1"/>
      </right>
      <top style="thin">
        <color rgb="FF3C0A82"/>
      </top>
      <bottom style="thin">
        <color rgb="FF3C0A82"/>
      </bottom>
      <diagonal/>
    </border>
    <border>
      <left/>
      <right style="medium">
        <color rgb="FF3C0A82"/>
      </right>
      <top style="thin">
        <color rgb="FF3C0A82"/>
      </top>
      <bottom style="thin">
        <color rgb="FF3C0A82"/>
      </bottom>
      <diagonal/>
    </border>
    <border>
      <left style="medium">
        <color rgb="FF3C0A82"/>
      </left>
      <right/>
      <top style="thin">
        <color auto="1"/>
      </top>
      <bottom/>
      <diagonal/>
    </border>
    <border>
      <left style="medium">
        <color rgb="FF3C0A82"/>
      </left>
      <right style="thin">
        <color auto="1"/>
      </right>
      <top style="medium">
        <color rgb="FF3C0A82"/>
      </top>
      <bottom style="thin">
        <color auto="1"/>
      </bottom>
      <diagonal/>
    </border>
    <border>
      <left style="thin">
        <color auto="1"/>
      </left>
      <right style="thin">
        <color auto="1"/>
      </right>
      <top style="medium">
        <color rgb="FF3C0A82"/>
      </top>
      <bottom style="thin">
        <color auto="1"/>
      </bottom>
      <diagonal/>
    </border>
    <border>
      <left style="thin">
        <color auto="1"/>
      </left>
      <right style="medium">
        <color rgb="FF3C0A82"/>
      </right>
      <top style="medium">
        <color rgb="FF3C0A82"/>
      </top>
      <bottom style="thin">
        <color auto="1"/>
      </bottom>
      <diagonal/>
    </border>
    <border>
      <left style="medium">
        <color rgb="FF3C0A82"/>
      </left>
      <right style="thin">
        <color auto="1"/>
      </right>
      <top style="thin">
        <color auto="1"/>
      </top>
      <bottom style="thin">
        <color auto="1"/>
      </bottom>
      <diagonal/>
    </border>
    <border>
      <left style="medium">
        <color rgb="FF3C0A82"/>
      </left>
      <right style="thin">
        <color rgb="FF3C0A82"/>
      </right>
      <top style="thin">
        <color rgb="FF3C0A82"/>
      </top>
      <bottom style="thin">
        <color rgb="FF3C0A82"/>
      </bottom>
      <diagonal/>
    </border>
    <border>
      <left style="thin">
        <color rgb="FF3C0A82"/>
      </left>
      <right style="medium">
        <color rgb="FF3C0A82"/>
      </right>
      <top style="thin">
        <color rgb="FF3C0A82"/>
      </top>
      <bottom style="thin">
        <color rgb="FF3C0A82"/>
      </bottom>
      <diagonal/>
    </border>
    <border>
      <left style="thin">
        <color rgb="FF3C0A82"/>
      </left>
      <right style="thin">
        <color rgb="FF3C0A82"/>
      </right>
      <top style="medium">
        <color rgb="FF3C0A82"/>
      </top>
      <bottom style="thin">
        <color rgb="FF3C0A82"/>
      </bottom>
      <diagonal/>
    </border>
    <border>
      <left style="thin">
        <color rgb="FF3C0A82"/>
      </left>
      <right style="medium">
        <color rgb="FF3C0A82"/>
      </right>
      <top style="medium">
        <color rgb="FF3C0A82"/>
      </top>
      <bottom style="thin">
        <color rgb="FF3C0A82"/>
      </bottom>
      <diagonal/>
    </border>
    <border>
      <left style="thin">
        <color rgb="FF3C0A82"/>
      </left>
      <right style="thin">
        <color rgb="FF3C0A82"/>
      </right>
      <top style="thin">
        <color rgb="FF3C0A82"/>
      </top>
      <bottom style="medium">
        <color rgb="FF3C0A82"/>
      </bottom>
      <diagonal/>
    </border>
    <border>
      <left style="thin">
        <color rgb="FF3C0A82"/>
      </left>
      <right style="medium">
        <color rgb="FF3C0A82"/>
      </right>
      <top style="thin">
        <color rgb="FF3C0A82"/>
      </top>
      <bottom style="medium">
        <color rgb="FF3C0A82"/>
      </bottom>
      <diagonal/>
    </border>
    <border>
      <left style="thin">
        <color rgb="FF3C0A82"/>
      </left>
      <right style="thin">
        <color rgb="FF3C0A82"/>
      </right>
      <top style="thin">
        <color auto="1"/>
      </top>
      <bottom style="thin">
        <color rgb="FF3C0A82"/>
      </bottom>
      <diagonal/>
    </border>
    <border>
      <left style="thin">
        <color rgb="FF3C0A82"/>
      </left>
      <right style="medium">
        <color rgb="FF3C0A82"/>
      </right>
      <top style="thin">
        <color auto="1"/>
      </top>
      <bottom style="thin">
        <color rgb="FF3C0A82"/>
      </bottom>
      <diagonal/>
    </border>
    <border>
      <left style="thin">
        <color rgb="FF3C0A82"/>
      </left>
      <right/>
      <top style="thin">
        <color auto="1"/>
      </top>
      <bottom style="thin">
        <color rgb="FF3C0A82"/>
      </bottom>
      <diagonal/>
    </border>
    <border>
      <left/>
      <right/>
      <top style="thin">
        <color auto="1"/>
      </top>
      <bottom style="thin">
        <color rgb="FF3C0A82"/>
      </bottom>
      <diagonal/>
    </border>
    <border>
      <left/>
      <right style="thin">
        <color rgb="FF3C0A82"/>
      </right>
      <top style="thin">
        <color auto="1"/>
      </top>
      <bottom style="thin">
        <color rgb="FF3C0A82"/>
      </bottom>
      <diagonal/>
    </border>
    <border>
      <left style="thin">
        <color rgb="FF3C0A82"/>
      </left>
      <right style="thin">
        <color rgb="FF3C0A82"/>
      </right>
      <top style="thin">
        <color rgb="FF3C0A82"/>
      </top>
      <bottom style="thin">
        <color auto="1"/>
      </bottom>
      <diagonal/>
    </border>
    <border>
      <left style="medium">
        <color rgb="FF3C0A82"/>
      </left>
      <right/>
      <top style="medium">
        <color rgb="FF3C0A82"/>
      </top>
      <bottom style="medium">
        <color rgb="FF3C0A82"/>
      </bottom>
      <diagonal/>
    </border>
    <border>
      <left/>
      <right style="medium">
        <color rgb="FF3C0A82"/>
      </right>
      <top style="medium">
        <color rgb="FF3C0A82"/>
      </top>
      <bottom style="medium">
        <color rgb="FF3C0A82"/>
      </bottom>
      <diagonal/>
    </border>
    <border>
      <left style="medium">
        <color rgb="FF3C0A82"/>
      </left>
      <right style="thin">
        <color rgb="FF3C0A82"/>
      </right>
      <top style="thin">
        <color auto="1"/>
      </top>
      <bottom style="thin">
        <color rgb="FF3C0A82"/>
      </bottom>
      <diagonal/>
    </border>
    <border>
      <left style="medium">
        <color rgb="FF3C0A82"/>
      </left>
      <right style="thin">
        <color rgb="FF3C0A82"/>
      </right>
      <top style="thin">
        <color rgb="FF3C0A82"/>
      </top>
      <bottom style="thin">
        <color auto="1"/>
      </bottom>
      <diagonal/>
    </border>
    <border>
      <left style="thin">
        <color rgb="FF3C0A82"/>
      </left>
      <right style="medium">
        <color rgb="FF3C0A82"/>
      </right>
      <top style="thin">
        <color rgb="FF3C0A82"/>
      </top>
      <bottom style="thin">
        <color auto="1"/>
      </bottom>
      <diagonal/>
    </border>
    <border>
      <left/>
      <right/>
      <top style="thin">
        <color rgb="FF3C0A82"/>
      </top>
      <bottom style="thin">
        <color rgb="FF3C0A82"/>
      </bottom>
      <diagonal/>
    </border>
    <border>
      <left/>
      <right style="thin">
        <color auto="1"/>
      </right>
      <top style="medium">
        <color rgb="FF3C0A82"/>
      </top>
      <bottom style="thin">
        <color auto="1"/>
      </bottom>
      <diagonal/>
    </border>
    <border>
      <left style="medium">
        <color rgb="FF3C0A82"/>
      </left>
      <right style="thin">
        <color auto="1"/>
      </right>
      <top style="thin">
        <color auto="1"/>
      </top>
      <bottom style="medium">
        <color rgb="FF3C0A82"/>
      </bottom>
      <diagonal/>
    </border>
    <border>
      <left style="medium">
        <color rgb="FF3C0A82"/>
      </left>
      <right style="thin">
        <color rgb="FF3C0A82"/>
      </right>
      <top style="thin">
        <color rgb="FF3C0A82"/>
      </top>
      <bottom style="medium">
        <color rgb="FF3C0A82"/>
      </bottom>
      <diagonal/>
    </border>
    <border>
      <left style="medium">
        <color rgb="FF3C0A82"/>
      </left>
      <right style="thin">
        <color rgb="FF3C0A82"/>
      </right>
      <top/>
      <bottom/>
      <diagonal/>
    </border>
    <border>
      <left style="medium">
        <color rgb="FF3C0A82"/>
      </left>
      <right style="thin">
        <color rgb="FF3C0A82"/>
      </right>
      <top style="medium">
        <color rgb="FF3C0A82"/>
      </top>
      <bottom/>
      <diagonal/>
    </border>
    <border>
      <left style="medium">
        <color rgb="FF3C0A82"/>
      </left>
      <right style="thin">
        <color rgb="FF3C0A82"/>
      </right>
      <top/>
      <bottom style="medium">
        <color rgb="FF3C0A82"/>
      </bottom>
      <diagonal/>
    </border>
    <border>
      <left style="medium">
        <color rgb="FF3C0A82"/>
      </left>
      <right style="thin">
        <color rgb="FF3C0A82"/>
      </right>
      <top/>
      <bottom style="thin">
        <color rgb="FF3C0A82"/>
      </bottom>
      <diagonal/>
    </border>
    <border>
      <left style="thin">
        <color rgb="FF3C0A82"/>
      </left>
      <right style="thin">
        <color rgb="FF3C0A82"/>
      </right>
      <top/>
      <bottom style="thin">
        <color rgb="FF3C0A82"/>
      </bottom>
      <diagonal/>
    </border>
    <border>
      <left style="medium">
        <color rgb="FF3C0A82"/>
      </left>
      <right style="thin">
        <color rgb="FF3C0A82"/>
      </right>
      <top style="medium">
        <color rgb="FF3C0A82"/>
      </top>
      <bottom style="thin">
        <color rgb="FF3C0A82"/>
      </bottom>
      <diagonal/>
    </border>
    <border>
      <left/>
      <right/>
      <top style="medium">
        <color rgb="FF3C0A82"/>
      </top>
      <bottom style="medium">
        <color rgb="FF3C0A82"/>
      </bottom>
      <diagonal/>
    </border>
    <border>
      <left/>
      <right style="medium">
        <color rgb="FF3C0A82"/>
      </right>
      <top style="thin">
        <color auto="1"/>
      </top>
      <bottom style="thin">
        <color rgb="FF3C0A82"/>
      </bottom>
      <diagonal/>
    </border>
    <border>
      <left/>
      <right/>
      <top style="thin">
        <color rgb="FF3C0A82"/>
      </top>
      <bottom/>
      <diagonal/>
    </border>
    <border>
      <left/>
      <right/>
      <top/>
      <bottom style="thin">
        <color rgb="FF3C0A82"/>
      </bottom>
      <diagonal/>
    </border>
    <border>
      <left/>
      <right style="thin">
        <color rgb="FF3C0A82"/>
      </right>
      <top/>
      <bottom style="thin">
        <color rgb="FF3C0A82"/>
      </bottom>
      <diagonal/>
    </border>
    <border>
      <left style="medium">
        <color rgb="FF3C0A82"/>
      </left>
      <right/>
      <top style="thin">
        <color rgb="FF3C0A82"/>
      </top>
      <bottom style="thin">
        <color rgb="FF3C0A82"/>
      </bottom>
      <diagonal/>
    </border>
    <border>
      <left style="medium">
        <color rgb="FF3C0A82"/>
      </left>
      <right/>
      <top style="thin">
        <color rgb="FF3C0A82"/>
      </top>
      <bottom/>
      <diagonal/>
    </border>
    <border>
      <left/>
      <right style="thin">
        <color rgb="FF3C0A82"/>
      </right>
      <top style="thin">
        <color rgb="FF3C0A82"/>
      </top>
      <bottom/>
      <diagonal/>
    </border>
    <border>
      <left style="medium">
        <color rgb="FF3C0A82"/>
      </left>
      <right/>
      <top/>
      <bottom style="thin">
        <color rgb="FF3C0A82"/>
      </bottom>
      <diagonal/>
    </border>
    <border>
      <left style="thin">
        <color auto="1"/>
      </left>
      <right/>
      <top style="thin">
        <color rgb="FF3C0A82"/>
      </top>
      <bottom style="thin">
        <color rgb="FF3C0A82"/>
      </bottom>
      <diagonal/>
    </border>
    <border>
      <left style="thin">
        <color rgb="FF3C0A82"/>
      </left>
      <right/>
      <top style="thin">
        <color rgb="FF3C0A82"/>
      </top>
      <bottom/>
      <diagonal/>
    </border>
    <border>
      <left style="thin">
        <color rgb="FF3C0A82"/>
      </left>
      <right/>
      <top/>
      <bottom style="thin">
        <color rgb="FF3C0A82"/>
      </bottom>
      <diagonal/>
    </border>
    <border>
      <left style="thin">
        <color rgb="FF3C0A82"/>
      </left>
      <right style="thin">
        <color rgb="FF3C0A82"/>
      </right>
      <top style="thin">
        <color rgb="FF3C0A82"/>
      </top>
      <bottom/>
      <diagonal/>
    </border>
    <border>
      <left/>
      <right style="thin">
        <color rgb="FF3C0A82"/>
      </right>
      <top/>
      <bottom/>
      <diagonal/>
    </border>
    <border>
      <left style="medium">
        <color rgb="FF3C0A82"/>
      </left>
      <right/>
      <top style="thin">
        <color rgb="FF3C0A82"/>
      </top>
      <bottom style="medium">
        <color rgb="FF3C0A82"/>
      </bottom>
      <diagonal/>
    </border>
    <border>
      <left/>
      <right/>
      <top style="thin">
        <color rgb="FF3C0A82"/>
      </top>
      <bottom style="medium">
        <color rgb="FF3C0A82"/>
      </bottom>
      <diagonal/>
    </border>
    <border>
      <left/>
      <right style="medium">
        <color rgb="FF3C0A82"/>
      </right>
      <top style="thin">
        <color rgb="FF3C0A82"/>
      </top>
      <bottom style="medium">
        <color rgb="FF3C0A82"/>
      </bottom>
      <diagonal/>
    </border>
    <border>
      <left style="thin">
        <color rgb="FF3C0A82"/>
      </left>
      <right style="medium">
        <color rgb="FF3C0A82"/>
      </right>
      <top/>
      <bottom style="thin">
        <color rgb="FF3C0A82"/>
      </bottom>
      <diagonal/>
    </border>
    <border>
      <left style="thin">
        <color rgb="FF3C0A82"/>
      </left>
      <right/>
      <top style="thin">
        <color auto="1"/>
      </top>
      <bottom style="thin">
        <color auto="1"/>
      </bottom>
      <diagonal/>
    </border>
    <border>
      <left/>
      <right style="thin">
        <color rgb="FF3C0A82"/>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style="thin">
        <color rgb="FF3C0A82"/>
      </top>
      <bottom style="thin">
        <color rgb="FF3C0A82"/>
      </bottom>
      <diagonal/>
    </border>
    <border>
      <left style="medium">
        <color auto="1"/>
      </left>
      <right/>
      <top style="medium">
        <color auto="1"/>
      </top>
      <bottom/>
      <diagonal/>
    </border>
    <border>
      <left style="medium">
        <color auto="1"/>
      </left>
      <right/>
      <top style="thin">
        <color rgb="FF3C0A82"/>
      </top>
      <bottom style="medium">
        <color auto="1"/>
      </bottom>
      <diagonal/>
    </border>
    <border>
      <left/>
      <right/>
      <top style="thin">
        <color rgb="FF3C0A82"/>
      </top>
      <bottom style="medium">
        <color auto="1"/>
      </bottom>
      <diagonal/>
    </border>
    <border>
      <left/>
      <right style="medium">
        <color auto="1"/>
      </right>
      <top style="thin">
        <color rgb="FF3C0A82"/>
      </top>
      <bottom style="medium">
        <color auto="1"/>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4" fillId="0" borderId="0" applyNumberFormat="0" applyFill="0" applyBorder="0" applyAlignment="0" applyProtection="0"/>
  </cellStyleXfs>
  <cellXfs count="517">
    <xf numFmtId="0" fontId="0" fillId="0" borderId="0" xfId="0"/>
    <xf numFmtId="0" fontId="2" fillId="2" borderId="0" xfId="0" applyFont="1" applyFill="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29" xfId="0" applyFont="1" applyFill="1" applyBorder="1" applyAlignment="1">
      <alignment vertical="center" wrapText="1"/>
    </xf>
    <xf numFmtId="0" fontId="3" fillId="2" borderId="30" xfId="0" applyFont="1" applyFill="1" applyBorder="1" applyAlignment="1">
      <alignment horizontal="center" vertical="center" wrapText="1"/>
    </xf>
    <xf numFmtId="0" fontId="2" fillId="2" borderId="27" xfId="0" applyFont="1" applyFill="1" applyBorder="1" applyAlignment="1">
      <alignment vertical="center" wrapText="1"/>
    </xf>
    <xf numFmtId="0" fontId="10" fillId="2" borderId="0" xfId="0" applyFont="1" applyFill="1" applyAlignment="1">
      <alignment vertical="center" wrapText="1"/>
    </xf>
    <xf numFmtId="0" fontId="11" fillId="2" borderId="0" xfId="0" applyFont="1" applyFill="1" applyAlignment="1">
      <alignment vertical="center" wrapText="1"/>
    </xf>
    <xf numFmtId="0" fontId="2" fillId="2" borderId="30" xfId="0" applyFont="1" applyFill="1" applyBorder="1" applyAlignment="1">
      <alignment vertical="center" wrapText="1"/>
    </xf>
    <xf numFmtId="0" fontId="3" fillId="2" borderId="0"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2" fillId="2" borderId="31" xfId="0" applyFont="1" applyFill="1" applyBorder="1" applyAlignment="1">
      <alignment vertical="center" wrapText="1"/>
    </xf>
    <xf numFmtId="0" fontId="11" fillId="2" borderId="0" xfId="0" applyFont="1" applyFill="1"/>
    <xf numFmtId="0" fontId="11" fillId="2" borderId="0" xfId="0" applyFont="1" applyFill="1" applyAlignment="1">
      <alignment horizontal="center"/>
    </xf>
    <xf numFmtId="0" fontId="11" fillId="0" borderId="0" xfId="0" applyFont="1" applyAlignment="1">
      <alignment horizontal="center"/>
    </xf>
    <xf numFmtId="0" fontId="11" fillId="0" borderId="0" xfId="0" applyFont="1"/>
    <xf numFmtId="0" fontId="2" fillId="2" borderId="0" xfId="0" applyFont="1" applyFill="1"/>
    <xf numFmtId="0" fontId="2" fillId="2" borderId="0" xfId="0" applyFont="1" applyFill="1" applyAlignment="1">
      <alignment horizontal="center"/>
    </xf>
    <xf numFmtId="0" fontId="3" fillId="2" borderId="0" xfId="0" applyFont="1" applyFill="1" applyAlignment="1">
      <alignment wrapText="1"/>
    </xf>
    <xf numFmtId="0" fontId="3" fillId="0" borderId="0" xfId="0" applyFont="1" applyAlignment="1">
      <alignment wrapText="1"/>
    </xf>
    <xf numFmtId="0" fontId="2" fillId="0" borderId="0" xfId="0" applyFont="1" applyAlignment="1">
      <alignment horizontal="center"/>
    </xf>
    <xf numFmtId="0" fontId="2" fillId="0" borderId="0" xfId="0" applyFont="1"/>
    <xf numFmtId="0" fontId="3" fillId="2" borderId="0" xfId="0" applyFont="1" applyFill="1"/>
    <xf numFmtId="0" fontId="3" fillId="2" borderId="0" xfId="0" applyFont="1" applyFill="1" applyAlignment="1">
      <alignment horizontal="center"/>
    </xf>
    <xf numFmtId="0" fontId="3" fillId="0" borderId="0" xfId="0" applyFont="1" applyAlignment="1">
      <alignment horizontal="center"/>
    </xf>
    <xf numFmtId="0" fontId="3" fillId="0" borderId="0" xfId="0" applyFont="1"/>
    <xf numFmtId="0" fontId="2" fillId="2" borderId="0" xfId="0" applyFont="1" applyFill="1" applyBorder="1" applyAlignment="1">
      <alignment horizontal="center"/>
    </xf>
    <xf numFmtId="0" fontId="3" fillId="2" borderId="24" xfId="0" applyFont="1" applyFill="1" applyBorder="1" applyAlignment="1">
      <alignment horizontal="left"/>
    </xf>
    <xf numFmtId="0" fontId="2" fillId="2" borderId="25" xfId="0" applyFont="1" applyFill="1" applyBorder="1" applyAlignment="1">
      <alignment horizontal="center"/>
    </xf>
    <xf numFmtId="0" fontId="2" fillId="2" borderId="26" xfId="0" applyFont="1" applyFill="1" applyBorder="1" applyAlignment="1">
      <alignment horizontal="center"/>
    </xf>
    <xf numFmtId="0" fontId="9" fillId="4" borderId="73" xfId="0" applyFont="1" applyFill="1" applyBorder="1" applyAlignment="1">
      <alignment horizontal="center"/>
    </xf>
    <xf numFmtId="0" fontId="2" fillId="2" borderId="60" xfId="0" applyFont="1" applyFill="1" applyBorder="1" applyAlignment="1">
      <alignment horizontal="center"/>
    </xf>
    <xf numFmtId="0" fontId="2" fillId="2" borderId="75" xfId="0" applyFont="1" applyFill="1" applyBorder="1" applyAlignment="1">
      <alignment horizontal="center"/>
    </xf>
    <xf numFmtId="0" fontId="2" fillId="2" borderId="61" xfId="0" applyFont="1" applyFill="1" applyBorder="1" applyAlignment="1">
      <alignment horizontal="center"/>
    </xf>
    <xf numFmtId="0" fontId="2" fillId="2" borderId="60" xfId="0" applyFont="1" applyFill="1" applyBorder="1" applyAlignment="1">
      <alignment vertical="center" wrapText="1"/>
    </xf>
    <xf numFmtId="0" fontId="2" fillId="2" borderId="75" xfId="0" applyFont="1" applyFill="1" applyBorder="1" applyAlignment="1">
      <alignment vertical="center" wrapText="1"/>
    </xf>
    <xf numFmtId="0" fontId="2" fillId="2" borderId="61" xfId="0" applyFont="1" applyFill="1" applyBorder="1" applyAlignment="1">
      <alignment vertical="center" wrapText="1"/>
    </xf>
    <xf numFmtId="0" fontId="3" fillId="2" borderId="0" xfId="0" applyFont="1" applyFill="1" applyBorder="1" applyAlignment="1">
      <alignment wrapText="1"/>
    </xf>
    <xf numFmtId="0" fontId="2" fillId="2" borderId="24" xfId="0" applyFont="1" applyFill="1" applyBorder="1" applyAlignment="1">
      <alignment horizontal="center"/>
    </xf>
    <xf numFmtId="0" fontId="3" fillId="0" borderId="48" xfId="0" applyFont="1" applyBorder="1" applyAlignment="1">
      <alignment horizontal="left" vertical="center" wrapText="1"/>
    </xf>
    <xf numFmtId="0" fontId="3" fillId="2" borderId="27" xfId="0" applyFont="1" applyFill="1" applyBorder="1" applyAlignment="1">
      <alignment horizontal="left" vertical="center"/>
    </xf>
    <xf numFmtId="165" fontId="2" fillId="2" borderId="0" xfId="0" applyNumberFormat="1" applyFont="1" applyFill="1" applyBorder="1" applyAlignment="1">
      <alignment horizontal="center" vertical="center"/>
    </xf>
    <xf numFmtId="165" fontId="2" fillId="2" borderId="28" xfId="0" applyNumberFormat="1" applyFont="1" applyFill="1" applyBorder="1" applyAlignment="1">
      <alignment horizontal="center" vertical="center"/>
    </xf>
    <xf numFmtId="0" fontId="2" fillId="2" borderId="29" xfId="0" applyFont="1" applyFill="1" applyBorder="1" applyAlignment="1">
      <alignment horizontal="center"/>
    </xf>
    <xf numFmtId="0" fontId="2" fillId="2" borderId="30" xfId="0" applyFont="1" applyFill="1" applyBorder="1" applyAlignment="1">
      <alignment horizontal="center"/>
    </xf>
    <xf numFmtId="0" fontId="2" fillId="2" borderId="31" xfId="0" applyFont="1" applyFill="1" applyBorder="1" applyAlignment="1">
      <alignment horizontal="center"/>
    </xf>
    <xf numFmtId="165" fontId="0" fillId="0" borderId="15" xfId="0" applyNumberFormat="1" applyBorder="1" applyAlignment="1">
      <alignment horizontal="center" vertical="center"/>
    </xf>
    <xf numFmtId="1" fontId="0" fillId="0" borderId="15" xfId="0" applyNumberFormat="1" applyBorder="1" applyAlignment="1">
      <alignment horizontal="center" vertical="center"/>
    </xf>
    <xf numFmtId="0" fontId="2" fillId="2" borderId="0" xfId="0" applyFont="1" applyFill="1" applyBorder="1"/>
    <xf numFmtId="0" fontId="12" fillId="4" borderId="0" xfId="0" applyFont="1" applyFill="1" applyBorder="1" applyAlignment="1">
      <alignment horizontal="center"/>
    </xf>
    <xf numFmtId="0" fontId="3" fillId="2" borderId="0" xfId="0" applyFont="1" applyFill="1" applyBorder="1" applyAlignment="1">
      <alignment horizontal="center"/>
    </xf>
    <xf numFmtId="0" fontId="12" fillId="4" borderId="25" xfId="0" applyFont="1" applyFill="1" applyBorder="1" applyAlignment="1">
      <alignment horizontal="center"/>
    </xf>
    <xf numFmtId="0" fontId="12" fillId="4" borderId="26" xfId="0" applyFont="1" applyFill="1" applyBorder="1" applyAlignment="1">
      <alignment horizontal="center"/>
    </xf>
    <xf numFmtId="0" fontId="12" fillId="4" borderId="27" xfId="0" applyFont="1" applyFill="1" applyBorder="1" applyAlignment="1">
      <alignment horizontal="center"/>
    </xf>
    <xf numFmtId="0" fontId="12" fillId="4" borderId="28" xfId="0" applyFont="1" applyFill="1" applyBorder="1" applyAlignment="1">
      <alignment horizontal="center"/>
    </xf>
    <xf numFmtId="0" fontId="2" fillId="0" borderId="48" xfId="0" applyFont="1" applyBorder="1" applyAlignment="1">
      <alignment horizontal="center" vertical="center"/>
    </xf>
    <xf numFmtId="0" fontId="2" fillId="2" borderId="29" xfId="0" applyFont="1" applyFill="1" applyBorder="1" applyAlignment="1">
      <alignment horizontal="center" vertical="center"/>
    </xf>
    <xf numFmtId="165" fontId="2" fillId="2" borderId="30" xfId="0" applyNumberFormat="1" applyFont="1" applyFill="1" applyBorder="1" applyAlignment="1">
      <alignment horizontal="center" vertical="center"/>
    </xf>
    <xf numFmtId="165" fontId="2" fillId="2" borderId="31" xfId="0" applyNumberFormat="1" applyFont="1" applyFill="1" applyBorder="1" applyAlignment="1">
      <alignment horizontal="center" vertical="center"/>
    </xf>
    <xf numFmtId="0" fontId="3" fillId="2" borderId="29" xfId="0" applyFont="1" applyFill="1" applyBorder="1" applyAlignment="1">
      <alignment horizontal="left" vertical="center"/>
    </xf>
    <xf numFmtId="0" fontId="3" fillId="2" borderId="24" xfId="0" applyFont="1" applyFill="1" applyBorder="1" applyAlignment="1">
      <alignment horizontal="left" vertical="center"/>
    </xf>
    <xf numFmtId="165" fontId="2" fillId="2" borderId="25" xfId="0" applyNumberFormat="1" applyFont="1" applyFill="1" applyBorder="1" applyAlignment="1">
      <alignment horizontal="center" vertical="center"/>
    </xf>
    <xf numFmtId="165" fontId="2" fillId="2" borderId="26" xfId="0" applyNumberFormat="1" applyFont="1" applyFill="1" applyBorder="1" applyAlignment="1">
      <alignment horizontal="center" vertical="center"/>
    </xf>
    <xf numFmtId="165" fontId="2" fillId="0" borderId="15" xfId="0" applyNumberFormat="1" applyFont="1" applyFill="1" applyBorder="1" applyAlignment="1">
      <alignment horizontal="center" vertical="center"/>
    </xf>
    <xf numFmtId="0" fontId="2" fillId="0" borderId="15" xfId="0" applyNumberFormat="1" applyFont="1" applyFill="1" applyBorder="1" applyAlignment="1">
      <alignment horizontal="center" vertical="center"/>
    </xf>
    <xf numFmtId="0" fontId="9" fillId="4" borderId="74" xfId="0" applyFont="1" applyFill="1" applyBorder="1" applyAlignment="1">
      <alignment horizontal="center"/>
    </xf>
    <xf numFmtId="0" fontId="9" fillId="4" borderId="50" xfId="0" applyFont="1" applyFill="1" applyBorder="1" applyAlignment="1">
      <alignment horizontal="center"/>
    </xf>
    <xf numFmtId="0" fontId="9" fillId="4" borderId="51" xfId="0" applyFont="1" applyFill="1" applyBorder="1" applyAlignment="1">
      <alignment horizontal="center"/>
    </xf>
    <xf numFmtId="0" fontId="2" fillId="2" borderId="89" xfId="0" applyFont="1" applyFill="1" applyBorder="1" applyAlignment="1">
      <alignment horizontal="center"/>
    </xf>
    <xf numFmtId="0" fontId="2" fillId="2" borderId="90" xfId="0" applyFont="1" applyFill="1" applyBorder="1" applyAlignment="1">
      <alignment horizontal="center"/>
    </xf>
    <xf numFmtId="0" fontId="2" fillId="2" borderId="91" xfId="0" applyFont="1" applyFill="1" applyBorder="1" applyAlignment="1">
      <alignment horizontal="center"/>
    </xf>
    <xf numFmtId="0" fontId="9" fillId="4" borderId="72" xfId="0" applyFont="1" applyFill="1" applyBorder="1" applyAlignment="1">
      <alignment horizontal="center"/>
    </xf>
    <xf numFmtId="0" fontId="9" fillId="4" borderId="92" xfId="0" applyFont="1" applyFill="1" applyBorder="1" applyAlignment="1">
      <alignment horizontal="center"/>
    </xf>
    <xf numFmtId="0" fontId="3" fillId="0" borderId="15" xfId="0" applyFont="1" applyBorder="1" applyAlignment="1">
      <alignment horizontal="center" vertical="center" wrapText="1"/>
    </xf>
    <xf numFmtId="0" fontId="3" fillId="0" borderId="49" xfId="0" applyFont="1" applyBorder="1" applyAlignment="1">
      <alignment horizontal="center" vertical="center" wrapText="1"/>
    </xf>
    <xf numFmtId="0" fontId="9" fillId="4" borderId="24" xfId="0" applyFont="1" applyFill="1" applyBorder="1" applyAlignment="1">
      <alignment horizontal="left"/>
    </xf>
    <xf numFmtId="0" fontId="2" fillId="2" borderId="0" xfId="0" applyFont="1" applyFill="1" applyAlignment="1" applyProtection="1">
      <alignment vertical="center" wrapText="1"/>
    </xf>
    <xf numFmtId="0" fontId="2" fillId="2" borderId="43" xfId="0" applyFont="1" applyFill="1" applyBorder="1" applyAlignment="1" applyProtection="1">
      <alignment vertical="center" wrapText="1"/>
    </xf>
    <xf numFmtId="0" fontId="2" fillId="2" borderId="8" xfId="0" applyFont="1" applyFill="1" applyBorder="1" applyAlignment="1" applyProtection="1">
      <alignment vertical="center" wrapText="1"/>
    </xf>
    <xf numFmtId="0" fontId="2" fillId="2" borderId="40" xfId="0" applyFont="1" applyFill="1" applyBorder="1" applyAlignment="1" applyProtection="1">
      <alignment vertical="center" wrapText="1"/>
    </xf>
    <xf numFmtId="0" fontId="2" fillId="2" borderId="21" xfId="0" applyFont="1" applyFill="1" applyBorder="1" applyAlignment="1" applyProtection="1">
      <alignment vertical="center" wrapText="1"/>
    </xf>
    <xf numFmtId="0" fontId="2" fillId="2" borderId="22" xfId="0" applyFont="1" applyFill="1" applyBorder="1" applyAlignment="1" applyProtection="1">
      <alignment vertical="center" wrapText="1"/>
    </xf>
    <xf numFmtId="0" fontId="2" fillId="2" borderId="23" xfId="0" applyFont="1" applyFill="1" applyBorder="1" applyAlignment="1" applyProtection="1">
      <alignment vertical="center" wrapText="1"/>
    </xf>
    <xf numFmtId="0" fontId="3" fillId="2" borderId="24" xfId="0" applyFont="1" applyFill="1" applyBorder="1" applyAlignment="1" applyProtection="1">
      <alignment vertical="center"/>
    </xf>
    <xf numFmtId="0" fontId="2" fillId="2" borderId="25" xfId="0" applyFont="1" applyFill="1" applyBorder="1" applyAlignment="1" applyProtection="1">
      <alignment vertical="center" wrapText="1"/>
    </xf>
    <xf numFmtId="0" fontId="2" fillId="2" borderId="26" xfId="0" applyFont="1" applyFill="1" applyBorder="1" applyAlignment="1" applyProtection="1">
      <alignment vertical="center" wrapText="1"/>
    </xf>
    <xf numFmtId="0" fontId="3" fillId="2" borderId="27" xfId="0" applyFont="1" applyFill="1" applyBorder="1" applyAlignment="1" applyProtection="1">
      <alignment vertical="center"/>
    </xf>
    <xf numFmtId="0" fontId="2" fillId="2" borderId="0" xfId="0" applyFont="1" applyFill="1" applyBorder="1" applyAlignment="1" applyProtection="1">
      <alignment vertical="center" wrapText="1"/>
    </xf>
    <xf numFmtId="0" fontId="2" fillId="2" borderId="28" xfId="0" applyFont="1" applyFill="1" applyBorder="1" applyAlignment="1" applyProtection="1">
      <alignment vertical="center" wrapText="1"/>
    </xf>
    <xf numFmtId="0" fontId="2" fillId="2" borderId="27" xfId="0" applyFont="1" applyFill="1" applyBorder="1" applyAlignment="1" applyProtection="1">
      <alignment horizontal="left" vertical="center"/>
    </xf>
    <xf numFmtId="0" fontId="2" fillId="2" borderId="0" xfId="0" applyFont="1" applyFill="1" applyBorder="1" applyAlignment="1" applyProtection="1">
      <alignment horizontal="left" vertical="center"/>
    </xf>
    <xf numFmtId="0" fontId="2" fillId="2" borderId="0" xfId="0" applyFont="1" applyFill="1" applyBorder="1" applyAlignment="1" applyProtection="1">
      <alignment vertical="center"/>
    </xf>
    <xf numFmtId="0" fontId="2" fillId="2" borderId="28" xfId="0" applyFont="1" applyFill="1" applyBorder="1" applyAlignment="1" applyProtection="1">
      <alignment vertical="center"/>
    </xf>
    <xf numFmtId="0" fontId="2" fillId="2" borderId="29" xfId="0" applyFont="1" applyFill="1" applyBorder="1" applyAlignment="1" applyProtection="1">
      <alignment vertical="center"/>
    </xf>
    <xf numFmtId="0" fontId="2" fillId="2" borderId="30" xfId="0" applyFont="1" applyFill="1" applyBorder="1" applyAlignment="1" applyProtection="1">
      <alignment vertical="center"/>
    </xf>
    <xf numFmtId="0" fontId="2" fillId="2" borderId="31" xfId="0" applyFont="1" applyFill="1" applyBorder="1" applyAlignment="1" applyProtection="1">
      <alignment vertical="center"/>
    </xf>
    <xf numFmtId="0" fontId="3" fillId="2" borderId="24" xfId="0" applyFont="1" applyFill="1" applyBorder="1" applyAlignment="1" applyProtection="1">
      <alignment horizontal="right" vertical="center" wrapText="1"/>
    </xf>
    <xf numFmtId="0" fontId="3" fillId="2" borderId="0" xfId="0" applyFont="1" applyFill="1" applyAlignment="1" applyProtection="1">
      <alignment vertical="center" wrapText="1"/>
    </xf>
    <xf numFmtId="0" fontId="2" fillId="2" borderId="27" xfId="0" applyFont="1" applyFill="1" applyBorder="1" applyAlignment="1" applyProtection="1">
      <alignment vertical="center" wrapText="1"/>
    </xf>
    <xf numFmtId="0" fontId="3" fillId="2" borderId="15" xfId="0" applyFont="1" applyFill="1" applyBorder="1" applyAlignment="1" applyProtection="1">
      <alignment vertical="center"/>
    </xf>
    <xf numFmtId="2" fontId="2" fillId="2" borderId="15" xfId="0" applyNumberFormat="1" applyFont="1" applyFill="1" applyBorder="1" applyAlignment="1" applyProtection="1">
      <alignment horizontal="left" vertical="center" wrapText="1"/>
    </xf>
    <xf numFmtId="0" fontId="2" fillId="2" borderId="15" xfId="0" applyFont="1" applyFill="1" applyBorder="1" applyAlignment="1" applyProtection="1">
      <alignment horizontal="center" vertical="center" wrapText="1"/>
    </xf>
    <xf numFmtId="165" fontId="2" fillId="2" borderId="15" xfId="0" applyNumberFormat="1" applyFont="1" applyFill="1" applyBorder="1" applyAlignment="1" applyProtection="1">
      <alignment vertical="center" wrapText="1"/>
    </xf>
    <xf numFmtId="0" fontId="3" fillId="2" borderId="29" xfId="0" applyFont="1" applyFill="1" applyBorder="1" applyAlignment="1" applyProtection="1">
      <alignment vertical="center" wrapText="1"/>
    </xf>
    <xf numFmtId="0" fontId="3" fillId="2" borderId="32" xfId="0" applyFont="1" applyFill="1" applyBorder="1" applyAlignment="1" applyProtection="1">
      <alignment horizontal="right" vertical="center" wrapText="1"/>
    </xf>
    <xf numFmtId="0" fontId="3" fillId="2" borderId="54" xfId="0" applyFont="1" applyFill="1" applyBorder="1" applyAlignment="1" applyProtection="1">
      <alignment vertical="center"/>
    </xf>
    <xf numFmtId="0" fontId="2" fillId="2" borderId="54" xfId="0" applyFont="1" applyFill="1" applyBorder="1" applyAlignment="1" applyProtection="1">
      <alignment horizontal="left" vertical="center" wrapText="1"/>
    </xf>
    <xf numFmtId="0" fontId="2" fillId="2" borderId="20" xfId="0" applyFont="1" applyFill="1" applyBorder="1" applyAlignment="1" applyProtection="1">
      <alignment vertical="center" wrapText="1"/>
    </xf>
    <xf numFmtId="0" fontId="2" fillId="2" borderId="6" xfId="0" applyFont="1" applyFill="1" applyBorder="1" applyAlignment="1" applyProtection="1">
      <alignment horizontal="center" vertical="center" wrapText="1"/>
    </xf>
    <xf numFmtId="165" fontId="2" fillId="0" borderId="6" xfId="2" applyNumberFormat="1" applyFont="1" applyFill="1" applyBorder="1" applyAlignment="1" applyProtection="1">
      <alignment horizontal="center" vertical="center" wrapText="1"/>
    </xf>
    <xf numFmtId="0" fontId="3" fillId="2" borderId="34" xfId="0" applyFont="1" applyFill="1" applyBorder="1" applyAlignment="1" applyProtection="1">
      <alignment vertical="center" wrapText="1"/>
    </xf>
    <xf numFmtId="0" fontId="3" fillId="2" borderId="20" xfId="0" applyFont="1" applyFill="1" applyBorder="1" applyAlignment="1" applyProtection="1">
      <alignment horizontal="right" vertical="center" wrapText="1"/>
    </xf>
    <xf numFmtId="0" fontId="3" fillId="2" borderId="11"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28" xfId="0" applyFont="1" applyFill="1" applyBorder="1" applyAlignment="1" applyProtection="1">
      <alignment vertical="center" wrapText="1"/>
    </xf>
    <xf numFmtId="0" fontId="2" fillId="2" borderId="11" xfId="0" applyFont="1" applyFill="1" applyBorder="1" applyAlignment="1" applyProtection="1">
      <alignment horizontal="left" vertical="center"/>
    </xf>
    <xf numFmtId="165" fontId="2" fillId="0" borderId="15" xfId="2" applyNumberFormat="1" applyFont="1" applyFill="1" applyBorder="1" applyAlignment="1" applyProtection="1">
      <alignment horizontal="center" vertical="center" wrapText="1"/>
    </xf>
    <xf numFmtId="0" fontId="2" fillId="2" borderId="20" xfId="0" applyFont="1" applyFill="1" applyBorder="1" applyAlignment="1" applyProtection="1">
      <alignment vertical="center"/>
    </xf>
    <xf numFmtId="0" fontId="2" fillId="2" borderId="0" xfId="0" applyFont="1" applyFill="1" applyAlignment="1" applyProtection="1">
      <alignment vertical="center"/>
    </xf>
    <xf numFmtId="9" fontId="2" fillId="2" borderId="0" xfId="2" applyFont="1" applyFill="1" applyAlignment="1" applyProtection="1">
      <alignment horizontal="center" vertical="center"/>
    </xf>
    <xf numFmtId="1" fontId="2" fillId="2" borderId="0" xfId="0" applyNumberFormat="1" applyFont="1" applyFill="1" applyAlignment="1" applyProtection="1">
      <alignment horizontal="center" vertical="center" wrapText="1"/>
    </xf>
    <xf numFmtId="0" fontId="3" fillId="2" borderId="13" xfId="0" applyFont="1" applyFill="1" applyBorder="1" applyAlignment="1" applyProtection="1">
      <alignment vertical="center"/>
    </xf>
    <xf numFmtId="0" fontId="3" fillId="2" borderId="10" xfId="0" applyFont="1" applyFill="1" applyBorder="1" applyAlignment="1" applyProtection="1">
      <alignment vertical="center" wrapText="1"/>
    </xf>
    <xf numFmtId="0" fontId="3" fillId="2" borderId="39" xfId="0" applyFont="1" applyFill="1" applyBorder="1" applyAlignment="1" applyProtection="1">
      <alignment vertical="center" wrapText="1"/>
    </xf>
    <xf numFmtId="0" fontId="2" fillId="2" borderId="29" xfId="0" applyFont="1" applyFill="1" applyBorder="1" applyAlignment="1" applyProtection="1">
      <alignment vertical="center" wrapText="1"/>
    </xf>
    <xf numFmtId="0" fontId="3" fillId="2" borderId="35" xfId="0" applyFont="1" applyFill="1" applyBorder="1" applyAlignment="1" applyProtection="1">
      <alignment vertical="center"/>
    </xf>
    <xf numFmtId="0" fontId="3" fillId="2" borderId="30" xfId="0" applyFont="1" applyFill="1" applyBorder="1" applyAlignment="1" applyProtection="1">
      <alignment vertical="center" wrapText="1"/>
    </xf>
    <xf numFmtId="164" fontId="3" fillId="2" borderId="30" xfId="0" applyNumberFormat="1" applyFont="1" applyFill="1" applyBorder="1" applyAlignment="1" applyProtection="1">
      <alignment horizontal="center" vertical="center" wrapText="1"/>
    </xf>
    <xf numFmtId="164" fontId="3" fillId="2" borderId="31" xfId="0" applyNumberFormat="1" applyFont="1" applyFill="1" applyBorder="1" applyAlignment="1" applyProtection="1">
      <alignment horizontal="center" vertical="center" wrapText="1"/>
    </xf>
    <xf numFmtId="0" fontId="2" fillId="2" borderId="24" xfId="0" applyFont="1" applyFill="1" applyBorder="1" applyAlignment="1" applyProtection="1">
      <alignment horizontal="right" vertical="center" wrapText="1"/>
    </xf>
    <xf numFmtId="0" fontId="2" fillId="2" borderId="25" xfId="0" applyFont="1" applyFill="1" applyBorder="1" applyAlignment="1" applyProtection="1">
      <alignment vertical="center"/>
    </xf>
    <xf numFmtId="0" fontId="2" fillId="2" borderId="25" xfId="0" applyFont="1" applyFill="1" applyBorder="1" applyAlignment="1" applyProtection="1">
      <alignment horizontal="left" vertical="center" wrapText="1"/>
    </xf>
    <xf numFmtId="165" fontId="2" fillId="2" borderId="25" xfId="0" applyNumberFormat="1" applyFont="1" applyFill="1" applyBorder="1" applyAlignment="1" applyProtection="1">
      <alignment horizontal="center" vertical="center" wrapText="1"/>
    </xf>
    <xf numFmtId="0" fontId="2" fillId="2" borderId="26" xfId="0" applyFont="1" applyFill="1" applyBorder="1" applyAlignment="1" applyProtection="1">
      <alignment horizontal="center" vertical="center" wrapText="1"/>
    </xf>
    <xf numFmtId="9" fontId="3" fillId="2" borderId="0" xfId="2" applyFont="1" applyFill="1" applyAlignment="1" applyProtection="1">
      <alignment vertical="center" wrapText="1"/>
    </xf>
    <xf numFmtId="0" fontId="3" fillId="2" borderId="27" xfId="0" applyFont="1" applyFill="1" applyBorder="1" applyAlignment="1" applyProtection="1">
      <alignment horizontal="right" vertical="center" wrapText="1"/>
    </xf>
    <xf numFmtId="0" fontId="3" fillId="2" borderId="0" xfId="0" applyFont="1" applyFill="1" applyBorder="1" applyAlignment="1" applyProtection="1">
      <alignment horizontal="right" vertical="center"/>
    </xf>
    <xf numFmtId="165" fontId="3" fillId="2" borderId="0" xfId="0" applyNumberFormat="1" applyFont="1" applyFill="1" applyBorder="1" applyAlignment="1" applyProtection="1">
      <alignment horizontal="center" vertical="center" wrapText="1"/>
    </xf>
    <xf numFmtId="165" fontId="3" fillId="2" borderId="28" xfId="0" applyNumberFormat="1" applyFont="1" applyFill="1" applyBorder="1" applyAlignment="1" applyProtection="1">
      <alignment horizontal="center" vertical="center" wrapText="1"/>
    </xf>
    <xf numFmtId="0" fontId="4" fillId="2" borderId="80" xfId="0" applyFont="1" applyFill="1" applyBorder="1" applyAlignment="1" applyProtection="1">
      <alignment vertical="center"/>
    </xf>
    <xf numFmtId="0" fontId="2" fillId="2" borderId="65" xfId="0" applyFont="1" applyFill="1" applyBorder="1" applyAlignment="1" applyProtection="1">
      <alignment vertical="center"/>
    </xf>
    <xf numFmtId="0" fontId="2" fillId="2" borderId="14" xfId="0" applyFont="1" applyFill="1" applyBorder="1" applyAlignment="1" applyProtection="1">
      <alignment vertical="center"/>
    </xf>
    <xf numFmtId="165" fontId="2" fillId="0" borderId="15" xfId="0" applyNumberFormat="1" applyFont="1" applyBorder="1" applyAlignment="1" applyProtection="1">
      <alignment vertical="center" wrapText="1"/>
    </xf>
    <xf numFmtId="0" fontId="3" fillId="2" borderId="0" xfId="0" applyFont="1" applyFill="1" applyBorder="1" applyAlignment="1" applyProtection="1">
      <alignment vertical="center"/>
    </xf>
    <xf numFmtId="0" fontId="3" fillId="2" borderId="29" xfId="0" applyFont="1" applyFill="1" applyBorder="1" applyAlignment="1" applyProtection="1">
      <alignment horizontal="right" vertical="center" wrapText="1"/>
    </xf>
    <xf numFmtId="0" fontId="3" fillId="2" borderId="30" xfId="0" applyFont="1" applyFill="1" applyBorder="1" applyAlignment="1" applyProtection="1">
      <alignment vertical="center"/>
    </xf>
    <xf numFmtId="0" fontId="3" fillId="2" borderId="31" xfId="0" applyFont="1" applyFill="1" applyBorder="1" applyAlignment="1" applyProtection="1">
      <alignment vertical="center" wrapText="1"/>
    </xf>
    <xf numFmtId="0" fontId="3" fillId="2" borderId="25" xfId="0" applyFont="1" applyFill="1" applyBorder="1" applyAlignment="1" applyProtection="1">
      <alignment vertical="center"/>
    </xf>
    <xf numFmtId="0" fontId="3" fillId="2" borderId="25" xfId="0" applyFont="1" applyFill="1" applyBorder="1" applyAlignment="1" applyProtection="1">
      <alignment vertical="center" wrapText="1"/>
    </xf>
    <xf numFmtId="0" fontId="3" fillId="2" borderId="26" xfId="0" applyFont="1" applyFill="1" applyBorder="1" applyAlignment="1" applyProtection="1">
      <alignment vertical="center" wrapText="1"/>
    </xf>
    <xf numFmtId="0" fontId="3" fillId="0" borderId="0" xfId="0" applyFont="1" applyFill="1" applyBorder="1" applyAlignment="1" applyProtection="1">
      <alignment vertical="center" wrapText="1"/>
    </xf>
    <xf numFmtId="0" fontId="3" fillId="2" borderId="77" xfId="0" applyFont="1" applyFill="1" applyBorder="1" applyAlignment="1" applyProtection="1">
      <alignment vertical="center" wrapText="1"/>
    </xf>
    <xf numFmtId="0" fontId="3" fillId="2" borderId="30" xfId="0" applyFont="1" applyFill="1" applyBorder="1" applyAlignment="1" applyProtection="1">
      <alignment horizontal="center" vertical="center" wrapText="1"/>
    </xf>
    <xf numFmtId="0" fontId="3" fillId="2" borderId="30" xfId="0" applyFont="1" applyFill="1" applyBorder="1" applyAlignment="1" applyProtection="1">
      <alignment horizontal="right" vertical="center"/>
    </xf>
    <xf numFmtId="165" fontId="3" fillId="2" borderId="30" xfId="1" applyNumberFormat="1" applyFont="1" applyFill="1" applyBorder="1" applyAlignment="1" applyProtection="1">
      <alignment horizontal="center" vertical="center" wrapText="1"/>
    </xf>
    <xf numFmtId="165" fontId="3" fillId="2" borderId="31" xfId="1" applyNumberFormat="1" applyFont="1" applyFill="1" applyBorder="1" applyAlignment="1" applyProtection="1">
      <alignment horizontal="center" vertical="center" wrapText="1"/>
    </xf>
    <xf numFmtId="0" fontId="2" fillId="2" borderId="1" xfId="0" applyFont="1" applyFill="1" applyBorder="1" applyAlignment="1" applyProtection="1">
      <alignment vertical="center" wrapText="1"/>
    </xf>
    <xf numFmtId="0" fontId="3" fillId="2" borderId="0" xfId="0" applyFont="1" applyFill="1" applyAlignment="1" applyProtection="1">
      <alignment vertical="center"/>
    </xf>
    <xf numFmtId="164" fontId="3" fillId="2" borderId="0" xfId="0" applyNumberFormat="1" applyFont="1" applyFill="1" applyAlignment="1" applyProtection="1">
      <alignment horizontal="center" vertical="center" wrapText="1"/>
    </xf>
    <xf numFmtId="164" fontId="3" fillId="2" borderId="2" xfId="0" applyNumberFormat="1" applyFont="1" applyFill="1" applyBorder="1" applyAlignment="1" applyProtection="1">
      <alignment horizontal="center" vertical="center" wrapText="1"/>
    </xf>
    <xf numFmtId="164" fontId="3" fillId="2" borderId="0" xfId="0" applyNumberFormat="1" applyFont="1" applyFill="1" applyBorder="1" applyAlignment="1" applyProtection="1">
      <alignment horizontal="center" vertical="center" wrapText="1"/>
    </xf>
    <xf numFmtId="164" fontId="3" fillId="2" borderId="28" xfId="0" applyNumberFormat="1" applyFont="1" applyFill="1" applyBorder="1" applyAlignment="1" applyProtection="1">
      <alignment horizontal="center" vertical="center" wrapText="1"/>
    </xf>
    <xf numFmtId="0" fontId="2" fillId="2" borderId="60" xfId="0" applyFont="1" applyFill="1" applyBorder="1" applyAlignment="1" applyProtection="1">
      <alignment vertical="center" wrapText="1"/>
    </xf>
    <xf numFmtId="0" fontId="2" fillId="2" borderId="75" xfId="0" applyFont="1" applyFill="1" applyBorder="1" applyAlignment="1" applyProtection="1">
      <alignment vertical="center" wrapText="1"/>
    </xf>
    <xf numFmtId="164" fontId="2" fillId="2" borderId="75" xfId="0" applyNumberFormat="1" applyFont="1" applyFill="1" applyBorder="1" applyAlignment="1" applyProtection="1">
      <alignment vertical="center" wrapText="1"/>
    </xf>
    <xf numFmtId="164" fontId="2" fillId="2" borderId="61" xfId="0" applyNumberFormat="1" applyFont="1" applyFill="1" applyBorder="1" applyAlignment="1" applyProtection="1">
      <alignment vertical="center" wrapText="1"/>
    </xf>
    <xf numFmtId="0" fontId="9" fillId="4" borderId="62" xfId="0" applyFont="1" applyFill="1" applyBorder="1" applyAlignment="1" applyProtection="1">
      <alignment vertical="center"/>
    </xf>
    <xf numFmtId="165" fontId="2" fillId="3" borderId="15" xfId="0" applyNumberFormat="1" applyFont="1" applyFill="1" applyBorder="1" applyAlignment="1" applyProtection="1">
      <alignment horizontal="center" vertical="center"/>
      <protection locked="0"/>
    </xf>
    <xf numFmtId="0" fontId="7" fillId="2" borderId="0" xfId="0" applyFont="1" applyFill="1" applyAlignment="1" applyProtection="1">
      <alignment vertical="center" wrapText="1"/>
    </xf>
    <xf numFmtId="0" fontId="2" fillId="2" borderId="30" xfId="0" applyFont="1" applyFill="1" applyBorder="1" applyAlignment="1" applyProtection="1">
      <alignment vertical="center" wrapText="1"/>
    </xf>
    <xf numFmtId="0" fontId="2" fillId="2" borderId="31" xfId="0" applyFont="1" applyFill="1" applyBorder="1" applyAlignment="1" applyProtection="1">
      <alignment vertical="center" wrapText="1"/>
    </xf>
    <xf numFmtId="0" fontId="9" fillId="4" borderId="44" xfId="0" applyFont="1" applyFill="1" applyBorder="1" applyAlignment="1" applyProtection="1">
      <alignment vertical="center"/>
    </xf>
    <xf numFmtId="0" fontId="2" fillId="2" borderId="2" xfId="0" applyFont="1" applyFill="1" applyBorder="1" applyAlignment="1" applyProtection="1">
      <alignment vertical="center" wrapText="1"/>
    </xf>
    <xf numFmtId="0" fontId="2" fillId="2" borderId="3" xfId="0" applyFont="1" applyFill="1" applyBorder="1" applyAlignment="1" applyProtection="1">
      <alignment vertical="center" wrapText="1"/>
    </xf>
    <xf numFmtId="0" fontId="2" fillId="2" borderId="4" xfId="0" applyFont="1" applyFill="1" applyBorder="1" applyAlignment="1" applyProtection="1">
      <alignment vertical="center" wrapText="1"/>
    </xf>
    <xf numFmtId="0" fontId="2" fillId="2" borderId="5" xfId="0" applyFont="1" applyFill="1" applyBorder="1" applyAlignment="1" applyProtection="1">
      <alignment vertical="center" wrapText="1"/>
    </xf>
    <xf numFmtId="0" fontId="2" fillId="3" borderId="47" xfId="0" applyFont="1" applyFill="1" applyBorder="1" applyAlignment="1" applyProtection="1">
      <alignment horizontal="center" vertical="center" wrapText="1"/>
      <protection locked="0"/>
    </xf>
    <xf numFmtId="0" fontId="2" fillId="3" borderId="67" xfId="0" applyFont="1" applyFill="1" applyBorder="1" applyAlignment="1" applyProtection="1">
      <alignment horizontal="center" vertical="center" wrapText="1"/>
      <protection locked="0"/>
    </xf>
    <xf numFmtId="0" fontId="2" fillId="3" borderId="48" xfId="0" applyFont="1" applyFill="1" applyBorder="1" applyAlignment="1" applyProtection="1">
      <alignment horizontal="center"/>
      <protection locked="0"/>
    </xf>
    <xf numFmtId="0" fontId="2" fillId="3" borderId="15" xfId="0" applyFont="1" applyFill="1" applyBorder="1" applyAlignment="1" applyProtection="1">
      <alignment horizontal="center"/>
      <protection locked="0"/>
    </xf>
    <xf numFmtId="14" fontId="2" fillId="3" borderId="49" xfId="0" applyNumberFormat="1" applyFont="1" applyFill="1" applyBorder="1" applyAlignment="1" applyProtection="1">
      <alignment horizontal="center"/>
      <protection locked="0"/>
    </xf>
    <xf numFmtId="0" fontId="2" fillId="3" borderId="15" xfId="0" applyNumberFormat="1" applyFont="1" applyFill="1" applyBorder="1" applyAlignment="1" applyProtection="1">
      <alignment horizontal="center" vertical="center"/>
      <protection locked="0"/>
    </xf>
    <xf numFmtId="0" fontId="2" fillId="3" borderId="68" xfId="0" applyFont="1" applyFill="1" applyBorder="1" applyAlignment="1" applyProtection="1">
      <alignment horizontal="center"/>
      <protection locked="0"/>
    </xf>
    <xf numFmtId="0" fontId="2" fillId="3" borderId="52" xfId="0" applyFont="1" applyFill="1" applyBorder="1" applyAlignment="1" applyProtection="1">
      <alignment horizontal="center"/>
      <protection locked="0"/>
    </xf>
    <xf numFmtId="14" fontId="2" fillId="3" borderId="53" xfId="0" applyNumberFormat="1" applyFont="1" applyFill="1" applyBorder="1" applyAlignment="1" applyProtection="1">
      <alignment horizontal="center"/>
      <protection locked="0"/>
    </xf>
    <xf numFmtId="165" fontId="2" fillId="0" borderId="15" xfId="0" applyNumberFormat="1" applyFont="1" applyFill="1" applyBorder="1" applyAlignment="1" applyProtection="1">
      <alignment horizontal="center" vertical="center"/>
      <protection locked="0"/>
    </xf>
    <xf numFmtId="9" fontId="0" fillId="0" borderId="49" xfId="2" applyFont="1" applyBorder="1" applyAlignment="1">
      <alignment horizontal="center" vertical="center"/>
    </xf>
    <xf numFmtId="0" fontId="13" fillId="5" borderId="0" xfId="0" applyFont="1" applyFill="1" applyAlignment="1">
      <alignment horizontal="left"/>
    </xf>
    <xf numFmtId="0" fontId="3" fillId="2" borderId="0" xfId="0" applyFont="1" applyFill="1" applyAlignment="1">
      <alignment horizontal="left"/>
    </xf>
    <xf numFmtId="0" fontId="3" fillId="2" borderId="0" xfId="0" applyFont="1" applyFill="1" applyAlignment="1"/>
    <xf numFmtId="0" fontId="2" fillId="2" borderId="27" xfId="0" applyFont="1" applyFill="1" applyBorder="1" applyAlignment="1">
      <alignment horizontal="center"/>
    </xf>
    <xf numFmtId="14" fontId="2" fillId="3" borderId="15" xfId="0" applyNumberFormat="1" applyFont="1" applyFill="1" applyBorder="1" applyAlignment="1" applyProtection="1">
      <alignment horizontal="center" vertical="center"/>
      <protection locked="0"/>
    </xf>
    <xf numFmtId="0" fontId="2" fillId="3" borderId="48" xfId="0" applyFont="1" applyFill="1" applyBorder="1" applyAlignment="1" applyProtection="1">
      <alignment horizontal="center" vertical="center" wrapText="1"/>
      <protection locked="0"/>
    </xf>
    <xf numFmtId="0" fontId="2" fillId="3" borderId="63" xfId="0" applyFont="1" applyFill="1" applyBorder="1" applyAlignment="1" applyProtection="1">
      <alignment horizontal="center" vertical="center" wrapText="1"/>
      <protection locked="0"/>
    </xf>
    <xf numFmtId="0" fontId="3" fillId="0" borderId="15" xfId="0" applyFont="1" applyFill="1" applyBorder="1" applyAlignment="1" applyProtection="1">
      <alignment vertical="center" wrapText="1"/>
    </xf>
    <xf numFmtId="0" fontId="2" fillId="2" borderId="101" xfId="0" applyFont="1" applyFill="1" applyBorder="1" applyAlignment="1">
      <alignment vertical="center" wrapText="1"/>
    </xf>
    <xf numFmtId="0" fontId="2" fillId="2" borderId="102" xfId="0" applyFont="1" applyFill="1" applyBorder="1" applyAlignment="1">
      <alignment vertical="center" wrapText="1"/>
    </xf>
    <xf numFmtId="0" fontId="2" fillId="2" borderId="103" xfId="0" applyFont="1" applyFill="1" applyBorder="1" applyAlignment="1">
      <alignment vertical="center" wrapText="1"/>
    </xf>
    <xf numFmtId="0" fontId="3" fillId="2" borderId="104" xfId="0" applyFont="1" applyFill="1" applyBorder="1" applyAlignment="1">
      <alignment horizontal="right" vertical="center" wrapText="1"/>
    </xf>
    <xf numFmtId="0" fontId="9" fillId="4" borderId="105" xfId="0" applyFont="1" applyFill="1" applyBorder="1" applyAlignment="1">
      <alignment vertical="center"/>
    </xf>
    <xf numFmtId="0" fontId="9" fillId="4" borderId="105" xfId="0" applyFont="1" applyFill="1" applyBorder="1" applyAlignment="1">
      <alignment vertical="center" wrapText="1"/>
    </xf>
    <xf numFmtId="0" fontId="9" fillId="4" borderId="106" xfId="0" applyFont="1" applyFill="1" applyBorder="1" applyAlignment="1">
      <alignment vertical="center" wrapText="1"/>
    </xf>
    <xf numFmtId="0" fontId="3" fillId="2" borderId="0" xfId="0" applyFont="1" applyFill="1" applyAlignment="1">
      <alignment vertical="center" wrapText="1"/>
    </xf>
    <xf numFmtId="0" fontId="2" fillId="2" borderId="1" xfId="0" applyFont="1" applyFill="1" applyBorder="1" applyAlignment="1">
      <alignment vertical="center" wrapText="1"/>
    </xf>
    <xf numFmtId="0" fontId="2" fillId="2" borderId="15" xfId="0" applyFont="1" applyFill="1" applyBorder="1" applyAlignment="1">
      <alignment horizontal="left" vertical="center" wrapText="1"/>
    </xf>
    <xf numFmtId="0" fontId="2" fillId="2" borderId="15" xfId="0" applyFont="1" applyFill="1" applyBorder="1" applyAlignment="1">
      <alignment horizontal="center" vertical="center" wrapText="1"/>
    </xf>
    <xf numFmtId="0" fontId="2" fillId="2" borderId="108" xfId="0" applyFont="1" applyFill="1" applyBorder="1" applyAlignment="1">
      <alignment vertical="center" wrapText="1"/>
    </xf>
    <xf numFmtId="0" fontId="2" fillId="2" borderId="105" xfId="0" applyFont="1" applyFill="1" applyBorder="1" applyAlignment="1">
      <alignment vertical="center" wrapText="1"/>
    </xf>
    <xf numFmtId="0" fontId="2" fillId="2" borderId="105" xfId="0" applyFont="1" applyFill="1" applyBorder="1" applyAlignment="1">
      <alignment vertical="center"/>
    </xf>
    <xf numFmtId="0" fontId="2" fillId="2" borderId="106" xfId="0" applyFont="1" applyFill="1" applyBorder="1" applyAlignment="1">
      <alignment vertical="center" wrapText="1"/>
    </xf>
    <xf numFmtId="0" fontId="2" fillId="2" borderId="109" xfId="0" applyFont="1" applyFill="1" applyBorder="1" applyAlignment="1">
      <alignment vertical="center" wrapText="1"/>
    </xf>
    <xf numFmtId="165" fontId="2" fillId="0" borderId="15" xfId="0" applyNumberFormat="1" applyFont="1" applyFill="1" applyBorder="1" applyAlignment="1">
      <alignment vertical="center" wrapText="1"/>
    </xf>
    <xf numFmtId="0" fontId="2" fillId="3" borderId="15" xfId="0" applyFont="1" applyFill="1" applyBorder="1" applyAlignment="1" applyProtection="1">
      <alignment horizontal="center" vertical="center" wrapText="1"/>
      <protection locked="0"/>
    </xf>
    <xf numFmtId="0" fontId="3" fillId="2" borderId="54" xfId="0" applyFont="1" applyFill="1" applyBorder="1" applyAlignment="1" applyProtection="1">
      <alignment horizontal="center" vertical="center" wrapText="1"/>
    </xf>
    <xf numFmtId="0" fontId="2" fillId="3" borderId="15" xfId="0" applyFont="1" applyFill="1" applyBorder="1" applyAlignment="1" applyProtection="1">
      <alignment horizontal="center" vertical="center"/>
      <protection locked="0"/>
    </xf>
    <xf numFmtId="0" fontId="2" fillId="2" borderId="15" xfId="0" applyFont="1" applyFill="1" applyBorder="1" applyAlignment="1" applyProtection="1">
      <alignment horizontal="left" vertical="center" wrapText="1"/>
    </xf>
    <xf numFmtId="0" fontId="2" fillId="2" borderId="6" xfId="0" applyFont="1" applyFill="1" applyBorder="1" applyAlignment="1" applyProtection="1">
      <alignment horizontal="left" vertical="center" wrapText="1"/>
    </xf>
    <xf numFmtId="165" fontId="2" fillId="3" borderId="15" xfId="0" applyNumberFormat="1" applyFont="1" applyFill="1" applyBorder="1" applyAlignment="1" applyProtection="1">
      <alignment horizontal="center" vertical="center" wrapText="1"/>
      <protection locked="0"/>
    </xf>
    <xf numFmtId="165" fontId="2" fillId="3" borderId="15" xfId="0" applyNumberFormat="1" applyFont="1" applyFill="1" applyBorder="1" applyAlignment="1" applyProtection="1">
      <alignment horizontal="center" vertical="center"/>
      <protection locked="0"/>
    </xf>
    <xf numFmtId="0" fontId="12" fillId="2" borderId="0" xfId="0" applyFont="1" applyFill="1" applyAlignment="1" applyProtection="1">
      <alignment vertical="center" wrapText="1"/>
    </xf>
    <xf numFmtId="0" fontId="9" fillId="2" borderId="0" xfId="0" applyFont="1" applyFill="1" applyAlignment="1" applyProtection="1">
      <alignment vertical="center" wrapText="1"/>
    </xf>
    <xf numFmtId="0" fontId="12" fillId="2" borderId="0" xfId="0" applyFont="1" applyFill="1" applyAlignment="1" applyProtection="1">
      <alignment horizontal="center" vertical="center" wrapText="1"/>
    </xf>
    <xf numFmtId="0" fontId="12" fillId="2" borderId="0" xfId="0" applyFont="1" applyFill="1" applyAlignment="1" applyProtection="1">
      <alignment vertical="center"/>
    </xf>
    <xf numFmtId="0" fontId="12" fillId="2" borderId="0" xfId="0" applyFont="1" applyFill="1" applyAlignment="1" applyProtection="1">
      <alignment horizontal="center" vertical="center"/>
    </xf>
    <xf numFmtId="9" fontId="9" fillId="2" borderId="0" xfId="2" applyFont="1" applyFill="1" applyAlignment="1" applyProtection="1">
      <alignment vertical="center" wrapText="1"/>
    </xf>
    <xf numFmtId="0" fontId="18" fillId="2" borderId="0" xfId="0" applyFont="1" applyFill="1" applyAlignment="1">
      <alignment horizontal="center"/>
    </xf>
    <xf numFmtId="0" fontId="18" fillId="2" borderId="0" xfId="0" applyFont="1" applyFill="1" applyAlignment="1">
      <alignment vertical="center" wrapText="1"/>
    </xf>
    <xf numFmtId="0" fontId="19" fillId="2" borderId="0" xfId="0" applyFont="1" applyFill="1" applyAlignment="1">
      <alignment vertical="center" wrapText="1"/>
    </xf>
    <xf numFmtId="0" fontId="12" fillId="2" borderId="0" xfId="0" applyFont="1" applyFill="1" applyAlignment="1">
      <alignment vertical="center" wrapText="1"/>
    </xf>
    <xf numFmtId="0" fontId="20" fillId="5" borderId="0" xfId="0" applyFont="1" applyFill="1" applyAlignment="1">
      <alignment horizontal="left"/>
    </xf>
    <xf numFmtId="0" fontId="9" fillId="2" borderId="0" xfId="0" applyFont="1" applyFill="1" applyAlignment="1">
      <alignment horizontal="left"/>
    </xf>
    <xf numFmtId="0" fontId="12" fillId="0" borderId="0" xfId="0" applyFont="1" applyAlignment="1">
      <alignment horizontal="center"/>
    </xf>
    <xf numFmtId="0" fontId="12" fillId="2" borderId="0" xfId="0" applyFont="1" applyFill="1" applyAlignment="1">
      <alignment horizontal="center"/>
    </xf>
    <xf numFmtId="0" fontId="9" fillId="2" borderId="0" xfId="0" applyFont="1" applyFill="1" applyAlignment="1">
      <alignment horizontal="center"/>
    </xf>
    <xf numFmtId="0" fontId="9" fillId="0" borderId="0" xfId="0" applyFont="1" applyAlignment="1">
      <alignment wrapText="1"/>
    </xf>
    <xf numFmtId="0" fontId="9" fillId="0" borderId="0" xfId="0" applyFont="1" applyAlignment="1">
      <alignment horizontal="center"/>
    </xf>
    <xf numFmtId="0" fontId="18" fillId="0" borderId="0" xfId="0" applyFont="1" applyAlignment="1">
      <alignment horizontal="center"/>
    </xf>
    <xf numFmtId="165" fontId="2" fillId="2" borderId="56" xfId="0" applyNumberFormat="1" applyFont="1" applyFill="1" applyBorder="1" applyAlignment="1" applyProtection="1">
      <alignment horizontal="center" vertical="center" wrapText="1"/>
    </xf>
    <xf numFmtId="165" fontId="2" fillId="2" borderId="76" xfId="0" applyNumberFormat="1" applyFont="1" applyFill="1" applyBorder="1" applyAlignment="1" applyProtection="1">
      <alignment horizontal="center" vertical="center" wrapText="1"/>
    </xf>
    <xf numFmtId="0" fontId="2" fillId="2" borderId="54" xfId="0" applyFont="1" applyFill="1" applyBorder="1" applyAlignment="1" applyProtection="1">
      <alignment horizontal="left" vertical="center" wrapText="1" indent="3"/>
    </xf>
    <xf numFmtId="1" fontId="2" fillId="3" borderId="54" xfId="2" applyNumberFormat="1" applyFont="1" applyFill="1" applyBorder="1" applyAlignment="1" applyProtection="1">
      <alignment horizontal="center" vertical="center" wrapText="1"/>
      <protection locked="0"/>
    </xf>
    <xf numFmtId="0" fontId="3" fillId="2" borderId="56" xfId="0" applyFont="1" applyFill="1" applyBorder="1" applyAlignment="1" applyProtection="1">
      <alignment horizontal="left" vertical="center" wrapText="1"/>
    </xf>
    <xf numFmtId="0" fontId="3" fillId="2" borderId="57" xfId="0" applyFont="1" applyFill="1" applyBorder="1" applyAlignment="1" applyProtection="1">
      <alignment horizontal="left" vertical="center" wrapText="1"/>
    </xf>
    <xf numFmtId="0" fontId="3" fillId="2" borderId="58" xfId="0" applyFont="1" applyFill="1" applyBorder="1" applyAlignment="1" applyProtection="1">
      <alignment horizontal="left" vertical="center" wrapText="1"/>
    </xf>
    <xf numFmtId="0" fontId="3" fillId="2" borderId="54" xfId="0" applyFont="1" applyFill="1" applyBorder="1" applyAlignment="1" applyProtection="1">
      <alignment horizontal="center" vertical="center" wrapText="1"/>
    </xf>
    <xf numFmtId="164" fontId="3" fillId="2" borderId="54" xfId="0" applyNumberFormat="1" applyFont="1" applyFill="1" applyBorder="1" applyAlignment="1" applyProtection="1">
      <alignment horizontal="center" vertical="center" wrapText="1"/>
    </xf>
    <xf numFmtId="164" fontId="3" fillId="2" borderId="55" xfId="0" applyNumberFormat="1" applyFont="1" applyFill="1" applyBorder="1" applyAlignment="1" applyProtection="1">
      <alignment horizontal="center" vertical="center" wrapText="1"/>
    </xf>
    <xf numFmtId="165" fontId="3" fillId="2" borderId="60" xfId="1" applyNumberFormat="1" applyFont="1" applyFill="1" applyBorder="1" applyAlignment="1" applyProtection="1">
      <alignment horizontal="center" vertical="center" wrapText="1"/>
    </xf>
    <xf numFmtId="165" fontId="3" fillId="2" borderId="61" xfId="1" applyNumberFormat="1" applyFont="1" applyFill="1" applyBorder="1" applyAlignment="1" applyProtection="1">
      <alignment horizontal="center" vertical="center" wrapText="1"/>
    </xf>
    <xf numFmtId="0" fontId="9" fillId="4" borderId="54" xfId="0" applyFont="1" applyFill="1" applyBorder="1" applyAlignment="1" applyProtection="1">
      <alignment horizontal="center" vertical="center" wrapText="1"/>
    </xf>
    <xf numFmtId="0" fontId="3" fillId="2" borderId="52" xfId="0" applyFont="1" applyFill="1" applyBorder="1" applyAlignment="1" applyProtection="1">
      <alignment horizontal="right" vertical="center" wrapText="1"/>
    </xf>
    <xf numFmtId="0" fontId="9" fillId="4" borderId="38" xfId="0" applyFont="1" applyFill="1" applyBorder="1" applyAlignment="1" applyProtection="1">
      <alignment horizontal="left" vertical="center"/>
    </xf>
    <xf numFmtId="0" fontId="9" fillId="4" borderId="25" xfId="0" applyFont="1" applyFill="1" applyBorder="1" applyAlignment="1" applyProtection="1">
      <alignment horizontal="left" vertical="center"/>
    </xf>
    <xf numFmtId="0" fontId="9" fillId="4" borderId="26" xfId="0" applyFont="1" applyFill="1" applyBorder="1" applyAlignment="1" applyProtection="1">
      <alignment horizontal="left" vertical="center"/>
    </xf>
    <xf numFmtId="0" fontId="2" fillId="3" borderId="43" xfId="0" applyFont="1" applyFill="1" applyBorder="1" applyAlignment="1" applyProtection="1">
      <alignment horizontal="left" vertical="top" wrapText="1"/>
      <protection locked="0"/>
    </xf>
    <xf numFmtId="0" fontId="2" fillId="3" borderId="8" xfId="0" applyFont="1" applyFill="1" applyBorder="1" applyAlignment="1" applyProtection="1">
      <alignment horizontal="left" vertical="top" wrapText="1"/>
      <protection locked="0"/>
    </xf>
    <xf numFmtId="0" fontId="2" fillId="3" borderId="40" xfId="0" applyFont="1" applyFill="1" applyBorder="1" applyAlignment="1" applyProtection="1">
      <alignment horizontal="left" vertical="top" wrapText="1"/>
      <protection locked="0"/>
    </xf>
    <xf numFmtId="9" fontId="2" fillId="3" borderId="41" xfId="2" applyFont="1" applyFill="1" applyBorder="1" applyAlignment="1" applyProtection="1">
      <alignment horizontal="center" vertical="center" wrapText="1"/>
      <protection locked="0"/>
    </xf>
    <xf numFmtId="9" fontId="2" fillId="3" borderId="84" xfId="2" applyFont="1" applyFill="1" applyBorder="1" applyAlignment="1" applyProtection="1">
      <alignment horizontal="center" vertical="center" wrapText="1"/>
      <protection locked="0"/>
    </xf>
    <xf numFmtId="165" fontId="2" fillId="2" borderId="16" xfId="0" applyNumberFormat="1" applyFont="1" applyFill="1" applyBorder="1" applyAlignment="1" applyProtection="1">
      <alignment horizontal="center" vertical="center" wrapText="1"/>
    </xf>
    <xf numFmtId="165" fontId="2" fillId="2" borderId="42" xfId="0" applyNumberFormat="1" applyFont="1" applyFill="1" applyBorder="1" applyAlignment="1" applyProtection="1">
      <alignment horizontal="center" vertical="center" wrapText="1"/>
    </xf>
    <xf numFmtId="9" fontId="3" fillId="2" borderId="27" xfId="2" applyFont="1" applyFill="1" applyBorder="1" applyAlignment="1" applyProtection="1">
      <alignment horizontal="left" vertical="center"/>
    </xf>
    <xf numFmtId="9" fontId="3" fillId="2" borderId="0" xfId="2" applyFont="1" applyFill="1" applyBorder="1" applyAlignment="1" applyProtection="1">
      <alignment horizontal="left" vertical="center"/>
    </xf>
    <xf numFmtId="165" fontId="3" fillId="2" borderId="16" xfId="2" applyNumberFormat="1" applyFont="1" applyFill="1" applyBorder="1" applyAlignment="1" applyProtection="1">
      <alignment horizontal="center" vertical="center" wrapText="1"/>
    </xf>
    <xf numFmtId="9" fontId="3" fillId="2" borderId="42" xfId="2" applyFont="1" applyFill="1" applyBorder="1" applyAlignment="1" applyProtection="1">
      <alignment horizontal="center" vertical="center" wrapText="1"/>
    </xf>
    <xf numFmtId="0" fontId="3" fillId="2" borderId="35" xfId="0" applyFont="1" applyFill="1" applyBorder="1" applyAlignment="1" applyProtection="1">
      <alignment horizontal="right" vertical="center" wrapText="1"/>
    </xf>
    <xf numFmtId="0" fontId="3" fillId="2" borderId="22" xfId="0" applyFont="1" applyFill="1" applyBorder="1" applyAlignment="1" applyProtection="1">
      <alignment horizontal="right" vertical="center" wrapText="1"/>
    </xf>
    <xf numFmtId="0" fontId="3" fillId="2" borderId="36" xfId="0" applyFont="1" applyFill="1" applyBorder="1" applyAlignment="1" applyProtection="1">
      <alignment horizontal="right" vertical="center" wrapText="1"/>
    </xf>
    <xf numFmtId="165" fontId="3" fillId="2" borderId="35" xfId="0" applyNumberFormat="1" applyFont="1" applyFill="1" applyBorder="1" applyAlignment="1" applyProtection="1">
      <alignment horizontal="center" vertical="center" wrapText="1"/>
    </xf>
    <xf numFmtId="165" fontId="3" fillId="2" borderId="23" xfId="0" applyNumberFormat="1" applyFont="1" applyFill="1" applyBorder="1" applyAlignment="1" applyProtection="1">
      <alignment horizontal="center" vertical="center" wrapText="1"/>
    </xf>
    <xf numFmtId="9" fontId="2" fillId="3" borderId="15" xfId="2" applyFont="1" applyFill="1" applyBorder="1" applyAlignment="1" applyProtection="1">
      <alignment horizontal="center" vertical="center" wrapText="1"/>
      <protection locked="0"/>
    </xf>
    <xf numFmtId="165" fontId="3" fillId="2" borderId="15" xfId="0" applyNumberFormat="1" applyFont="1" applyFill="1" applyBorder="1" applyAlignment="1" applyProtection="1">
      <alignment horizontal="center" vertical="center" wrapText="1"/>
    </xf>
    <xf numFmtId="165" fontId="3" fillId="2" borderId="49" xfId="0" applyNumberFormat="1" applyFont="1" applyFill="1" applyBorder="1" applyAlignment="1" applyProtection="1">
      <alignment horizontal="center" vertical="center" wrapText="1"/>
    </xf>
    <xf numFmtId="0" fontId="2" fillId="2" borderId="15" xfId="0" applyFont="1" applyFill="1" applyBorder="1" applyAlignment="1" applyProtection="1">
      <alignment horizontal="left" vertical="center" wrapText="1" indent="1"/>
    </xf>
    <xf numFmtId="165" fontId="2" fillId="2" borderId="15" xfId="0" applyNumberFormat="1" applyFont="1" applyFill="1" applyBorder="1" applyAlignment="1" applyProtection="1">
      <alignment horizontal="center" vertical="center" wrapText="1"/>
    </xf>
    <xf numFmtId="165" fontId="2" fillId="2" borderId="49" xfId="0" applyNumberFormat="1" applyFont="1" applyFill="1" applyBorder="1" applyAlignment="1" applyProtection="1">
      <alignment horizontal="center" vertical="center" wrapText="1"/>
    </xf>
    <xf numFmtId="0" fontId="2" fillId="3" borderId="15" xfId="0" applyFont="1" applyFill="1" applyBorder="1" applyAlignment="1" applyProtection="1">
      <alignment horizontal="center" vertical="center" wrapText="1"/>
      <protection locked="0"/>
    </xf>
    <xf numFmtId="0" fontId="2" fillId="2" borderId="0" xfId="0" applyFont="1" applyFill="1" applyAlignment="1" applyProtection="1">
      <alignment horizontal="left" vertical="center" wrapText="1"/>
    </xf>
    <xf numFmtId="0" fontId="2" fillId="3" borderId="59" xfId="0" applyFont="1" applyFill="1" applyBorder="1" applyAlignment="1" applyProtection="1">
      <alignment horizontal="left" vertical="center" wrapText="1"/>
      <protection locked="0"/>
    </xf>
    <xf numFmtId="0" fontId="2" fillId="3" borderId="15" xfId="0" applyFont="1" applyFill="1" applyBorder="1" applyAlignment="1" applyProtection="1">
      <alignment horizontal="left" vertical="center" wrapText="1"/>
      <protection locked="0"/>
    </xf>
    <xf numFmtId="14" fontId="2" fillId="3" borderId="59" xfId="0" applyNumberFormat="1" applyFont="1" applyFill="1" applyBorder="1" applyAlignment="1" applyProtection="1">
      <alignment horizontal="center" vertical="center" wrapText="1"/>
      <protection locked="0"/>
    </xf>
    <xf numFmtId="0" fontId="2" fillId="3" borderId="64" xfId="0" applyFont="1" applyFill="1" applyBorder="1" applyAlignment="1" applyProtection="1">
      <alignment horizontal="center" vertical="center" wrapText="1"/>
      <protection locked="0"/>
    </xf>
    <xf numFmtId="14" fontId="2" fillId="3" borderId="15" xfId="0" applyNumberFormat="1" applyFont="1" applyFill="1" applyBorder="1" applyAlignment="1" applyProtection="1">
      <alignment horizontal="center" vertical="center" wrapText="1"/>
      <protection locked="0"/>
    </xf>
    <xf numFmtId="0" fontId="2" fillId="3" borderId="49" xfId="0" applyFont="1" applyFill="1" applyBorder="1" applyAlignment="1" applyProtection="1">
      <alignment horizontal="center" vertical="center" wrapText="1"/>
      <protection locked="0"/>
    </xf>
    <xf numFmtId="0" fontId="2" fillId="3" borderId="59" xfId="0" applyFont="1" applyFill="1" applyBorder="1" applyAlignment="1" applyProtection="1">
      <alignment horizontal="center" vertical="center" wrapText="1"/>
      <protection locked="0"/>
    </xf>
    <xf numFmtId="0" fontId="2" fillId="2" borderId="30" xfId="0" applyFont="1" applyFill="1" applyBorder="1" applyAlignment="1" applyProtection="1">
      <alignment horizontal="left" vertical="center" wrapText="1"/>
    </xf>
    <xf numFmtId="0" fontId="2" fillId="2" borderId="30" xfId="0" applyFont="1" applyFill="1" applyBorder="1" applyAlignment="1" applyProtection="1">
      <alignment horizontal="left" vertical="center"/>
    </xf>
    <xf numFmtId="0" fontId="2" fillId="2" borderId="31" xfId="0" applyFont="1" applyFill="1" applyBorder="1" applyAlignment="1" applyProtection="1">
      <alignment horizontal="left" vertical="center"/>
    </xf>
    <xf numFmtId="0" fontId="9" fillId="4" borderId="55" xfId="0" applyFont="1" applyFill="1" applyBorder="1" applyAlignment="1" applyProtection="1">
      <alignment horizontal="center" vertical="center" wrapText="1"/>
    </xf>
    <xf numFmtId="9" fontId="2" fillId="3" borderId="6" xfId="2" applyFont="1" applyFill="1" applyBorder="1" applyAlignment="1" applyProtection="1">
      <alignment horizontal="center" vertical="center" wrapText="1"/>
      <protection locked="0"/>
    </xf>
    <xf numFmtId="0" fontId="2" fillId="2" borderId="54" xfId="0" applyFont="1" applyFill="1" applyBorder="1" applyAlignment="1" applyProtection="1">
      <alignment horizontal="left" vertical="center" wrapText="1" indent="1"/>
    </xf>
    <xf numFmtId="165" fontId="3" fillId="2" borderId="9" xfId="0" applyNumberFormat="1" applyFont="1" applyFill="1" applyBorder="1" applyAlignment="1" applyProtection="1">
      <alignment horizontal="center" vertical="center" wrapText="1"/>
    </xf>
    <xf numFmtId="165" fontId="3" fillId="2" borderId="19" xfId="0" applyNumberFormat="1" applyFont="1" applyFill="1" applyBorder="1" applyAlignment="1" applyProtection="1">
      <alignment horizontal="center" vertical="center" wrapText="1"/>
    </xf>
    <xf numFmtId="165" fontId="2" fillId="2" borderId="16" xfId="0" applyNumberFormat="1" applyFont="1" applyFill="1" applyBorder="1" applyAlignment="1" applyProtection="1">
      <alignment horizontal="center" vertical="center"/>
    </xf>
    <xf numFmtId="165" fontId="2" fillId="2" borderId="42" xfId="0" applyNumberFormat="1" applyFont="1" applyFill="1" applyBorder="1" applyAlignment="1" applyProtection="1">
      <alignment horizontal="center" vertical="center"/>
    </xf>
    <xf numFmtId="165" fontId="2" fillId="3" borderId="15" xfId="0" applyNumberFormat="1" applyFont="1" applyFill="1" applyBorder="1" applyAlignment="1" applyProtection="1">
      <alignment horizontal="center" vertical="center" wrapText="1"/>
      <protection locked="0"/>
    </xf>
    <xf numFmtId="165" fontId="2" fillId="3" borderId="49" xfId="0" applyNumberFormat="1" applyFont="1" applyFill="1" applyBorder="1" applyAlignment="1" applyProtection="1">
      <alignment horizontal="center" vertical="center" wrapText="1"/>
      <protection locked="0"/>
    </xf>
    <xf numFmtId="165" fontId="2" fillId="2" borderId="9" xfId="0" applyNumberFormat="1" applyFont="1" applyFill="1" applyBorder="1" applyAlignment="1" applyProtection="1">
      <alignment horizontal="center" vertical="center" wrapText="1"/>
    </xf>
    <xf numFmtId="165" fontId="2" fillId="2" borderId="19" xfId="0" applyNumberFormat="1" applyFont="1" applyFill="1" applyBorder="1" applyAlignment="1" applyProtection="1">
      <alignment horizontal="center" vertical="center" wrapText="1"/>
    </xf>
    <xf numFmtId="165" fontId="2" fillId="3" borderId="16" xfId="0" applyNumberFormat="1" applyFont="1" applyFill="1" applyBorder="1" applyAlignment="1" applyProtection="1">
      <alignment horizontal="center" vertical="center" wrapText="1"/>
      <protection locked="0"/>
    </xf>
    <xf numFmtId="165" fontId="2" fillId="3" borderId="42" xfId="0" applyNumberFormat="1" applyFont="1" applyFill="1" applyBorder="1" applyAlignment="1" applyProtection="1">
      <alignment horizontal="center" vertical="center" wrapText="1"/>
      <protection locked="0"/>
    </xf>
    <xf numFmtId="0" fontId="9" fillId="4" borderId="54" xfId="0" applyFont="1" applyFill="1" applyBorder="1" applyAlignment="1" applyProtection="1">
      <alignment horizontal="left" vertical="center" wrapText="1"/>
    </xf>
    <xf numFmtId="165" fontId="3" fillId="2" borderId="16" xfId="0" applyNumberFormat="1" applyFont="1" applyFill="1" applyBorder="1" applyAlignment="1" applyProtection="1">
      <alignment horizontal="center" vertical="center" wrapText="1"/>
    </xf>
    <xf numFmtId="165" fontId="3" fillId="2" borderId="42" xfId="0" applyNumberFormat="1" applyFont="1" applyFill="1" applyBorder="1" applyAlignment="1" applyProtection="1">
      <alignment horizontal="center" vertical="center" wrapText="1"/>
    </xf>
    <xf numFmtId="0" fontId="4" fillId="2" borderId="81" xfId="0" applyFont="1" applyFill="1" applyBorder="1" applyAlignment="1" applyProtection="1">
      <alignment horizontal="left" vertical="center" wrapText="1"/>
    </xf>
    <xf numFmtId="0" fontId="4" fillId="2" borderId="77" xfId="0" applyFont="1" applyFill="1" applyBorder="1" applyAlignment="1" applyProtection="1">
      <alignment horizontal="left" vertical="center" wrapText="1"/>
    </xf>
    <xf numFmtId="0" fontId="4" fillId="2" borderId="82" xfId="0" applyFont="1" applyFill="1" applyBorder="1" applyAlignment="1" applyProtection="1">
      <alignment horizontal="left" vertical="center" wrapText="1"/>
    </xf>
    <xf numFmtId="0" fontId="14" fillId="2" borderId="83" xfId="3" applyFill="1" applyBorder="1" applyAlignment="1" applyProtection="1">
      <alignment horizontal="left" vertical="center" wrapText="1"/>
    </xf>
    <xf numFmtId="0" fontId="4" fillId="2" borderId="78" xfId="0" applyFont="1" applyFill="1" applyBorder="1" applyAlignment="1" applyProtection="1">
      <alignment horizontal="left" vertical="center" wrapText="1"/>
    </xf>
    <xf numFmtId="0" fontId="4" fillId="2" borderId="79" xfId="0" applyFont="1" applyFill="1" applyBorder="1" applyAlignment="1" applyProtection="1">
      <alignment horizontal="left" vertical="center" wrapText="1"/>
    </xf>
    <xf numFmtId="1" fontId="2" fillId="3" borderId="85" xfId="2" applyNumberFormat="1" applyFont="1" applyFill="1" applyBorder="1" applyAlignment="1" applyProtection="1">
      <alignment horizontal="center" vertical="center" wrapText="1"/>
      <protection locked="0"/>
    </xf>
    <xf numFmtId="1" fontId="2" fillId="3" borderId="82" xfId="2" applyNumberFormat="1" applyFont="1" applyFill="1" applyBorder="1" applyAlignment="1" applyProtection="1">
      <alignment horizontal="center" vertical="center" wrapText="1"/>
      <protection locked="0"/>
    </xf>
    <xf numFmtId="1" fontId="2" fillId="3" borderId="86" xfId="2" applyNumberFormat="1" applyFont="1" applyFill="1" applyBorder="1" applyAlignment="1" applyProtection="1">
      <alignment horizontal="center" vertical="center" wrapText="1"/>
      <protection locked="0"/>
    </xf>
    <xf numFmtId="1" fontId="2" fillId="3" borderId="79" xfId="2" applyNumberFormat="1" applyFont="1" applyFill="1" applyBorder="1" applyAlignment="1" applyProtection="1">
      <alignment horizontal="center" vertical="center" wrapText="1"/>
      <protection locked="0"/>
    </xf>
    <xf numFmtId="0" fontId="2" fillId="2" borderId="87" xfId="0" applyFont="1" applyFill="1" applyBorder="1" applyAlignment="1" applyProtection="1">
      <alignment horizontal="center" vertical="center" wrapText="1"/>
    </xf>
    <xf numFmtId="0" fontId="2" fillId="2" borderId="73" xfId="0" applyFont="1" applyFill="1" applyBorder="1" applyAlignment="1" applyProtection="1">
      <alignment horizontal="center" vertical="center" wrapText="1"/>
    </xf>
    <xf numFmtId="165" fontId="2" fillId="3" borderId="87" xfId="0" applyNumberFormat="1" applyFont="1" applyFill="1" applyBorder="1" applyAlignment="1" applyProtection="1">
      <alignment horizontal="center" vertical="center" wrapText="1"/>
      <protection locked="0"/>
    </xf>
    <xf numFmtId="165" fontId="2" fillId="3" borderId="73" xfId="0" applyNumberFormat="1" applyFont="1" applyFill="1" applyBorder="1" applyAlignment="1" applyProtection="1">
      <alignment horizontal="center" vertical="center" wrapText="1"/>
      <protection locked="0"/>
    </xf>
    <xf numFmtId="165" fontId="3" fillId="2" borderId="52" xfId="0" applyNumberFormat="1" applyFont="1" applyFill="1" applyBorder="1" applyAlignment="1" applyProtection="1">
      <alignment horizontal="center" vertical="center" wrapText="1"/>
    </xf>
    <xf numFmtId="165" fontId="3" fillId="2" borderId="53" xfId="0" applyNumberFormat="1" applyFont="1" applyFill="1" applyBorder="1" applyAlignment="1" applyProtection="1">
      <alignment horizontal="center" vertical="center" wrapText="1"/>
    </xf>
    <xf numFmtId="0" fontId="3" fillId="2" borderId="9"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2" borderId="12" xfId="0" applyFont="1" applyFill="1" applyBorder="1" applyAlignment="1" applyProtection="1">
      <alignment horizontal="right" vertical="center"/>
    </xf>
    <xf numFmtId="0" fontId="7" fillId="2" borderId="0" xfId="0" applyFont="1" applyFill="1" applyAlignment="1" applyProtection="1">
      <alignment horizontal="center" vertical="center" wrapText="1"/>
    </xf>
    <xf numFmtId="0" fontId="8" fillId="2" borderId="0" xfId="0" applyFont="1" applyFill="1" applyAlignment="1" applyProtection="1">
      <alignment horizontal="center" vertical="center" wrapText="1"/>
    </xf>
    <xf numFmtId="0" fontId="2" fillId="2" borderId="6" xfId="0" applyFont="1" applyFill="1" applyBorder="1" applyAlignment="1" applyProtection="1">
      <alignment horizontal="left" vertical="center" wrapText="1" indent="1"/>
    </xf>
    <xf numFmtId="0" fontId="2" fillId="2" borderId="44" xfId="0" applyFont="1" applyFill="1" applyBorder="1" applyAlignment="1" applyProtection="1">
      <alignment horizontal="left" vertical="center" wrapText="1"/>
    </xf>
    <xf numFmtId="0" fontId="2" fillId="2" borderId="45" xfId="0" applyFont="1" applyFill="1" applyBorder="1" applyAlignment="1" applyProtection="1">
      <alignment horizontal="left" vertical="center" wrapText="1"/>
    </xf>
    <xf numFmtId="0" fontId="2" fillId="2" borderId="47" xfId="0" applyFont="1" applyFill="1" applyBorder="1" applyAlignment="1" applyProtection="1">
      <alignment horizontal="left" vertical="center" wrapText="1"/>
    </xf>
    <xf numFmtId="0" fontId="2" fillId="2" borderId="6" xfId="0" applyFont="1" applyFill="1" applyBorder="1" applyAlignment="1" applyProtection="1">
      <alignment horizontal="left" vertical="center" wrapText="1"/>
    </xf>
    <xf numFmtId="0" fontId="2" fillId="2" borderId="0" xfId="0" applyFont="1" applyFill="1" applyBorder="1" applyAlignment="1" applyProtection="1">
      <alignment horizontal="left" vertical="center" wrapText="1"/>
    </xf>
    <xf numFmtId="0" fontId="2" fillId="3" borderId="33" xfId="0" applyFont="1" applyFill="1" applyBorder="1" applyAlignment="1" applyProtection="1">
      <alignment horizontal="left" vertical="center" wrapText="1"/>
      <protection locked="0"/>
    </xf>
    <xf numFmtId="0" fontId="2" fillId="3" borderId="17"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wrapText="1"/>
      <protection locked="0"/>
    </xf>
    <xf numFmtId="14" fontId="2" fillId="3" borderId="6" xfId="0" applyNumberFormat="1" applyFont="1" applyFill="1" applyBorder="1" applyAlignment="1" applyProtection="1">
      <alignment horizontal="center" vertical="center" wrapText="1"/>
      <protection locked="0"/>
    </xf>
    <xf numFmtId="0" fontId="2" fillId="3" borderId="37" xfId="0" applyFont="1" applyFill="1" applyBorder="1" applyAlignment="1" applyProtection="1">
      <alignment horizontal="center" vertical="center" wrapText="1"/>
      <protection locked="0"/>
    </xf>
    <xf numFmtId="0" fontId="2" fillId="3" borderId="9"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0" fontId="3" fillId="2" borderId="15" xfId="0" applyFont="1" applyFill="1" applyBorder="1" applyAlignment="1" applyProtection="1">
      <alignment horizontal="center" vertical="center" wrapText="1"/>
    </xf>
    <xf numFmtId="0" fontId="3" fillId="2" borderId="49" xfId="0" applyFont="1" applyFill="1" applyBorder="1" applyAlignment="1" applyProtection="1">
      <alignment horizontal="center" vertical="center" wrapText="1"/>
    </xf>
    <xf numFmtId="166" fontId="2" fillId="3" borderId="15" xfId="2" applyNumberFormat="1" applyFont="1" applyFill="1" applyBorder="1" applyAlignment="1" applyProtection="1">
      <alignment horizontal="center" vertical="center" wrapText="1"/>
      <protection locked="0"/>
    </xf>
    <xf numFmtId="0" fontId="3" fillId="2" borderId="16" xfId="0" applyFont="1" applyFill="1" applyBorder="1" applyAlignment="1" applyProtection="1">
      <alignment horizontal="left" vertical="center" wrapText="1"/>
    </xf>
    <xf numFmtId="0" fontId="3" fillId="2" borderId="65" xfId="0" applyFont="1" applyFill="1" applyBorder="1" applyAlignment="1" applyProtection="1">
      <alignment horizontal="left" vertical="center" wrapText="1"/>
    </xf>
    <xf numFmtId="0" fontId="3" fillId="2" borderId="14" xfId="0" applyFont="1" applyFill="1" applyBorder="1" applyAlignment="1" applyProtection="1">
      <alignment horizontal="left" vertical="center" wrapText="1"/>
    </xf>
    <xf numFmtId="0" fontId="2" fillId="3" borderId="15" xfId="0" applyFont="1" applyFill="1" applyBorder="1" applyAlignment="1" applyProtection="1">
      <alignment horizontal="center" vertical="center"/>
      <protection locked="0"/>
    </xf>
    <xf numFmtId="0" fontId="2" fillId="3" borderId="49" xfId="0" applyFont="1" applyFill="1" applyBorder="1" applyAlignment="1" applyProtection="1">
      <alignment horizontal="center" vertical="center"/>
      <protection locked="0"/>
    </xf>
    <xf numFmtId="0" fontId="2" fillId="2" borderId="15" xfId="0" applyFont="1" applyFill="1" applyBorder="1" applyAlignment="1" applyProtection="1">
      <alignment horizontal="left" vertical="center" wrapText="1"/>
    </xf>
    <xf numFmtId="0" fontId="2" fillId="2" borderId="16" xfId="0" applyFont="1" applyFill="1" applyBorder="1" applyAlignment="1" applyProtection="1">
      <alignment horizontal="left" vertical="center" wrapText="1"/>
    </xf>
    <xf numFmtId="0" fontId="2" fillId="2" borderId="65" xfId="0" applyFont="1" applyFill="1" applyBorder="1" applyAlignment="1" applyProtection="1">
      <alignment horizontal="left" vertical="center" wrapText="1"/>
    </xf>
    <xf numFmtId="0" fontId="2" fillId="2" borderId="14" xfId="0" applyFont="1" applyFill="1" applyBorder="1" applyAlignment="1" applyProtection="1">
      <alignment horizontal="left" vertical="center" wrapText="1"/>
    </xf>
    <xf numFmtId="0" fontId="2" fillId="2" borderId="15" xfId="0" applyFont="1" applyFill="1" applyBorder="1" applyAlignment="1" applyProtection="1">
      <alignment horizontal="left" vertical="center"/>
    </xf>
    <xf numFmtId="0" fontId="9" fillId="4" borderId="33" xfId="0" applyFont="1" applyFill="1" applyBorder="1" applyAlignment="1" applyProtection="1">
      <alignment horizontal="left" vertical="center"/>
    </xf>
    <xf numFmtId="0" fontId="9" fillId="4" borderId="17" xfId="0" applyFont="1" applyFill="1" applyBorder="1" applyAlignment="1" applyProtection="1">
      <alignment horizontal="left" vertical="center"/>
    </xf>
    <xf numFmtId="0" fontId="9" fillId="4" borderId="18" xfId="0" applyFont="1" applyFill="1" applyBorder="1" applyAlignment="1" applyProtection="1">
      <alignment horizontal="left" vertical="center"/>
    </xf>
    <xf numFmtId="0" fontId="2" fillId="2" borderId="80" xfId="0" applyFont="1" applyFill="1" applyBorder="1" applyAlignment="1" applyProtection="1">
      <alignment horizontal="left" vertical="center"/>
    </xf>
    <xf numFmtId="0" fontId="2" fillId="2" borderId="65" xfId="0" applyFont="1" applyFill="1" applyBorder="1" applyAlignment="1" applyProtection="1">
      <alignment horizontal="left" vertical="center"/>
    </xf>
    <xf numFmtId="0" fontId="2" fillId="2" borderId="14" xfId="0" applyFont="1" applyFill="1" applyBorder="1" applyAlignment="1" applyProtection="1">
      <alignment horizontal="left" vertical="center"/>
    </xf>
    <xf numFmtId="0" fontId="2" fillId="2" borderId="11" xfId="0" applyFont="1" applyFill="1" applyBorder="1" applyAlignment="1" applyProtection="1">
      <alignment horizontal="left" vertical="center" wrapText="1"/>
    </xf>
    <xf numFmtId="0" fontId="2" fillId="2" borderId="88" xfId="0" applyFont="1" applyFill="1" applyBorder="1" applyAlignment="1" applyProtection="1">
      <alignment horizontal="left" vertical="center" wrapText="1"/>
    </xf>
    <xf numFmtId="9" fontId="2" fillId="3" borderId="16" xfId="2" applyFont="1" applyFill="1" applyBorder="1" applyAlignment="1" applyProtection="1">
      <alignment horizontal="center" vertical="center" wrapText="1"/>
      <protection locked="0"/>
    </xf>
    <xf numFmtId="9" fontId="2" fillId="3" borderId="14" xfId="2" applyFont="1" applyFill="1" applyBorder="1" applyAlignment="1" applyProtection="1">
      <alignment horizontal="center" vertical="center" wrapText="1"/>
      <protection locked="0"/>
    </xf>
    <xf numFmtId="0" fontId="2" fillId="2" borderId="9" xfId="0" applyFont="1" applyFill="1" applyBorder="1" applyAlignment="1" applyProtection="1">
      <alignment horizontal="left" vertical="center" wrapText="1"/>
    </xf>
    <xf numFmtId="0" fontId="2" fillId="2" borderId="7" xfId="0" applyFont="1" applyFill="1" applyBorder="1" applyAlignment="1" applyProtection="1">
      <alignment horizontal="left" vertical="center" wrapText="1"/>
    </xf>
    <xf numFmtId="0" fontId="2" fillId="2" borderId="12" xfId="0" applyFont="1" applyFill="1" applyBorder="1" applyAlignment="1" applyProtection="1">
      <alignment horizontal="left" vertical="center" wrapText="1"/>
    </xf>
    <xf numFmtId="0" fontId="2" fillId="3" borderId="9" xfId="0" applyFont="1" applyFill="1" applyBorder="1" applyAlignment="1" applyProtection="1">
      <alignment horizontal="left" vertical="center" wrapText="1"/>
      <protection locked="0"/>
    </xf>
    <xf numFmtId="0" fontId="2" fillId="3" borderId="12" xfId="0" applyFont="1" applyFill="1" applyBorder="1" applyAlignment="1" applyProtection="1">
      <alignment horizontal="left" vertical="center" wrapText="1"/>
      <protection locked="0"/>
    </xf>
    <xf numFmtId="0" fontId="2" fillId="2" borderId="9" xfId="0" applyFont="1" applyFill="1" applyBorder="1" applyAlignment="1" applyProtection="1">
      <alignment horizontal="left" vertical="center"/>
    </xf>
    <xf numFmtId="0" fontId="2" fillId="2" borderId="7" xfId="0" applyFont="1" applyFill="1" applyBorder="1" applyAlignment="1" applyProtection="1">
      <alignment horizontal="left" vertical="center"/>
    </xf>
    <xf numFmtId="0" fontId="2" fillId="2" borderId="12" xfId="0" applyFont="1" applyFill="1" applyBorder="1" applyAlignment="1" applyProtection="1">
      <alignment horizontal="left" vertical="center"/>
    </xf>
    <xf numFmtId="0" fontId="2" fillId="3" borderId="16" xfId="0" applyFont="1" applyFill="1" applyBorder="1" applyAlignment="1" applyProtection="1">
      <alignment horizontal="left" vertical="center"/>
      <protection locked="0"/>
    </xf>
    <xf numFmtId="0" fontId="2" fillId="3" borderId="65" xfId="0" applyFont="1" applyFill="1" applyBorder="1" applyAlignment="1" applyProtection="1">
      <alignment horizontal="left" vertical="center"/>
      <protection locked="0"/>
    </xf>
    <xf numFmtId="0" fontId="2" fillId="3" borderId="42" xfId="0" applyFont="1" applyFill="1" applyBorder="1" applyAlignment="1" applyProtection="1">
      <alignment horizontal="left" vertical="center"/>
      <protection locked="0"/>
    </xf>
    <xf numFmtId="0" fontId="9" fillId="4" borderId="50" xfId="0" applyFont="1" applyFill="1" applyBorder="1" applyAlignment="1" applyProtection="1">
      <alignment horizontal="left" vertical="center"/>
    </xf>
    <xf numFmtId="0" fontId="9" fillId="4" borderId="51" xfId="0" applyFont="1" applyFill="1" applyBorder="1" applyAlignment="1" applyProtection="1">
      <alignment horizontal="left" vertical="center"/>
    </xf>
    <xf numFmtId="0" fontId="2" fillId="2" borderId="0" xfId="0" applyFont="1" applyFill="1" applyAlignment="1">
      <alignment horizontal="left" vertical="center" wrapText="1"/>
    </xf>
    <xf numFmtId="0" fontId="3" fillId="2" borderId="16" xfId="0" applyFont="1" applyFill="1" applyBorder="1" applyAlignment="1">
      <alignment horizontal="center" vertical="center"/>
    </xf>
    <xf numFmtId="0" fontId="3" fillId="2" borderId="65" xfId="0" applyFont="1" applyFill="1" applyBorder="1" applyAlignment="1">
      <alignment horizontal="center" vertical="center"/>
    </xf>
    <xf numFmtId="0" fontId="3" fillId="2" borderId="107" xfId="0" applyFont="1" applyFill="1" applyBorder="1" applyAlignment="1">
      <alignment horizontal="center" vertical="center"/>
    </xf>
    <xf numFmtId="0" fontId="3" fillId="2" borderId="16" xfId="0" applyFont="1" applyFill="1" applyBorder="1" applyAlignment="1">
      <alignment horizontal="left" vertical="center"/>
    </xf>
    <xf numFmtId="0" fontId="3" fillId="2" borderId="65" xfId="0" applyFont="1" applyFill="1" applyBorder="1" applyAlignment="1">
      <alignment horizontal="left" vertical="center"/>
    </xf>
    <xf numFmtId="0" fontId="3" fillId="2" borderId="14" xfId="0" applyFont="1" applyFill="1" applyBorder="1" applyAlignment="1">
      <alignment horizontal="left" vertical="center"/>
    </xf>
    <xf numFmtId="165" fontId="3" fillId="2" borderId="16" xfId="0" applyNumberFormat="1" applyFont="1" applyFill="1" applyBorder="1" applyAlignment="1">
      <alignment horizontal="center" vertical="center" wrapText="1"/>
    </xf>
    <xf numFmtId="165" fontId="3" fillId="2" borderId="107" xfId="0" applyNumberFormat="1" applyFont="1" applyFill="1" applyBorder="1" applyAlignment="1">
      <alignment horizontal="center" vertical="center" wrapText="1"/>
    </xf>
    <xf numFmtId="0" fontId="2" fillId="2" borderId="110" xfId="0" applyFont="1" applyFill="1" applyBorder="1" applyAlignment="1">
      <alignment horizontal="left" vertical="center" wrapText="1"/>
    </xf>
    <xf numFmtId="0" fontId="2" fillId="2" borderId="111" xfId="0" applyFont="1" applyFill="1" applyBorder="1" applyAlignment="1">
      <alignment horizontal="left" vertical="center" wrapText="1"/>
    </xf>
    <xf numFmtId="0" fontId="2" fillId="2" borderId="16" xfId="0" applyFont="1" applyFill="1" applyBorder="1" applyAlignment="1">
      <alignment horizontal="right" vertical="center" wrapText="1" indent="1"/>
    </xf>
    <xf numFmtId="0" fontId="2" fillId="2" borderId="65" xfId="0" applyFont="1" applyFill="1" applyBorder="1" applyAlignment="1">
      <alignment horizontal="right" vertical="center" wrapText="1" indent="1"/>
    </xf>
    <xf numFmtId="0" fontId="2" fillId="2" borderId="14" xfId="0" applyFont="1" applyFill="1" applyBorder="1" applyAlignment="1">
      <alignment horizontal="right" vertical="center" wrapText="1" indent="1"/>
    </xf>
    <xf numFmtId="1" fontId="2" fillId="0" borderId="15" xfId="2" applyNumberFormat="1" applyFont="1" applyFill="1" applyBorder="1" applyAlignment="1" applyProtection="1">
      <alignment horizontal="center" vertical="center" wrapText="1"/>
      <protection locked="0"/>
    </xf>
    <xf numFmtId="165" fontId="2" fillId="2" borderId="16" xfId="0" applyNumberFormat="1" applyFont="1" applyFill="1" applyBorder="1" applyAlignment="1">
      <alignment horizontal="center" vertical="center" wrapText="1"/>
    </xf>
    <xf numFmtId="165" fontId="2" fillId="2" borderId="107" xfId="0" applyNumberFormat="1" applyFont="1" applyFill="1" applyBorder="1" applyAlignment="1">
      <alignment horizontal="center" vertical="center" wrapText="1"/>
    </xf>
    <xf numFmtId="0" fontId="2" fillId="2" borderId="99"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9"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2" borderId="7" xfId="0" applyFont="1" applyFill="1" applyBorder="1" applyAlignment="1">
      <alignment horizontal="left" vertical="center"/>
    </xf>
    <xf numFmtId="167" fontId="2" fillId="0" borderId="9" xfId="0" applyNumberFormat="1" applyFont="1" applyFill="1" applyBorder="1" applyAlignment="1" applyProtection="1">
      <alignment horizontal="left" vertical="center"/>
      <protection locked="0"/>
    </xf>
    <xf numFmtId="167" fontId="2" fillId="0" borderId="100" xfId="0" applyNumberFormat="1" applyFont="1" applyFill="1" applyBorder="1" applyAlignment="1" applyProtection="1">
      <alignment horizontal="left" vertical="center"/>
      <protection locked="0"/>
    </xf>
    <xf numFmtId="0" fontId="2" fillId="2" borderId="99"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00" xfId="0" applyFont="1" applyFill="1" applyBorder="1" applyAlignment="1">
      <alignment horizontal="center" vertical="center" wrapText="1"/>
    </xf>
    <xf numFmtId="0" fontId="7" fillId="2" borderId="0" xfId="0" applyFont="1" applyFill="1" applyAlignment="1">
      <alignment horizontal="center" vertical="center" wrapText="1"/>
    </xf>
    <xf numFmtId="0" fontId="2" fillId="0" borderId="4" xfId="0" applyFont="1" applyFill="1" applyBorder="1" applyAlignment="1">
      <alignment horizontal="left" vertical="center" wrapText="1"/>
    </xf>
    <xf numFmtId="0" fontId="2" fillId="2" borderId="95" xfId="0" applyFont="1" applyFill="1" applyBorder="1" applyAlignment="1">
      <alignment horizontal="left" vertical="center" wrapText="1"/>
    </xf>
    <xf numFmtId="0" fontId="2" fillId="2" borderId="96" xfId="0" applyFont="1" applyFill="1" applyBorder="1" applyAlignment="1">
      <alignment horizontal="left" vertical="center" wrapText="1"/>
    </xf>
    <xf numFmtId="0" fontId="2" fillId="0" borderId="97" xfId="0" applyFont="1" applyFill="1" applyBorder="1" applyAlignment="1" applyProtection="1">
      <alignment horizontal="left" vertical="center"/>
      <protection locked="0"/>
    </xf>
    <xf numFmtId="0" fontId="2" fillId="0" borderId="96" xfId="0" applyFont="1" applyFill="1" applyBorder="1" applyAlignment="1" applyProtection="1">
      <alignment horizontal="left" vertical="center"/>
      <protection locked="0"/>
    </xf>
    <xf numFmtId="0" fontId="2" fillId="0" borderId="98"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2" borderId="9" xfId="0" applyFont="1" applyFill="1" applyBorder="1" applyAlignment="1">
      <alignment horizontal="left" vertical="center"/>
    </xf>
    <xf numFmtId="0" fontId="9" fillId="4" borderId="54" xfId="0" applyFont="1" applyFill="1" applyBorder="1" applyAlignment="1" applyProtection="1">
      <alignment horizontal="left" vertical="center"/>
    </xf>
    <xf numFmtId="0" fontId="9" fillId="4" borderId="55" xfId="0" applyFont="1" applyFill="1" applyBorder="1" applyAlignment="1" applyProtection="1">
      <alignment horizontal="left" vertical="center"/>
    </xf>
    <xf numFmtId="0" fontId="2" fillId="2" borderId="74" xfId="0" applyFont="1" applyFill="1" applyBorder="1" applyAlignment="1" applyProtection="1">
      <alignment horizontal="left" vertical="center" wrapText="1"/>
    </xf>
    <xf numFmtId="0" fontId="2" fillId="2" borderId="50" xfId="0" applyFont="1" applyFill="1" applyBorder="1" applyAlignment="1" applyProtection="1">
      <alignment horizontal="left" vertical="center" wrapText="1"/>
    </xf>
    <xf numFmtId="0" fontId="2" fillId="0" borderId="50" xfId="0" applyFont="1" applyFill="1" applyBorder="1" applyAlignment="1" applyProtection="1">
      <alignment horizontal="left" vertical="center" wrapText="1"/>
      <protection locked="0"/>
    </xf>
    <xf numFmtId="0" fontId="2" fillId="0" borderId="51" xfId="0" applyFont="1" applyFill="1" applyBorder="1" applyAlignment="1" applyProtection="1">
      <alignment horizontal="left" vertical="center" wrapText="1"/>
      <protection locked="0"/>
    </xf>
    <xf numFmtId="0" fontId="2" fillId="2" borderId="48" xfId="0" applyFont="1" applyFill="1" applyBorder="1" applyAlignment="1" applyProtection="1">
      <alignment horizontal="left" vertical="center" wrapText="1"/>
    </xf>
    <xf numFmtId="0" fontId="2" fillId="0" borderId="15" xfId="0" applyFont="1" applyFill="1" applyBorder="1" applyAlignment="1" applyProtection="1">
      <alignment horizontal="left" vertical="center" wrapText="1"/>
      <protection locked="0"/>
    </xf>
    <xf numFmtId="0" fontId="2" fillId="0" borderId="49" xfId="0" applyFont="1" applyFill="1" applyBorder="1" applyAlignment="1" applyProtection="1">
      <alignment horizontal="left" vertical="center" wrapText="1"/>
      <protection locked="0"/>
    </xf>
    <xf numFmtId="0" fontId="3" fillId="2" borderId="70" xfId="0" applyFont="1" applyFill="1" applyBorder="1" applyAlignment="1" applyProtection="1">
      <alignment horizontal="right" vertical="top" wrapText="1"/>
    </xf>
    <xf numFmtId="0" fontId="3" fillId="2" borderId="69" xfId="0" applyFont="1" applyFill="1" applyBorder="1" applyAlignment="1" applyProtection="1">
      <alignment horizontal="right" vertical="top" wrapText="1"/>
    </xf>
    <xf numFmtId="0" fontId="3" fillId="2" borderId="72" xfId="0" applyFont="1" applyFill="1" applyBorder="1" applyAlignment="1" applyProtection="1">
      <alignment horizontal="right" vertical="top" wrapText="1"/>
    </xf>
    <xf numFmtId="0" fontId="9" fillId="4" borderId="33" xfId="0" applyFont="1" applyFill="1" applyBorder="1" applyAlignment="1" applyProtection="1">
      <alignment horizontal="left" vertical="center" wrapText="1"/>
    </xf>
    <xf numFmtId="0" fontId="9" fillId="4" borderId="17" xfId="0" applyFont="1" applyFill="1" applyBorder="1" applyAlignment="1" applyProtection="1">
      <alignment horizontal="left" vertical="center" wrapText="1"/>
    </xf>
    <xf numFmtId="0" fontId="9" fillId="4" borderId="66" xfId="0" applyFont="1" applyFill="1" applyBorder="1" applyAlignment="1" applyProtection="1">
      <alignment horizontal="left" vertical="center" wrapText="1"/>
    </xf>
    <xf numFmtId="0" fontId="9" fillId="4" borderId="45" xfId="0" applyFont="1" applyFill="1" applyBorder="1" applyAlignment="1" applyProtection="1">
      <alignment horizontal="center" vertical="center" wrapText="1"/>
    </xf>
    <xf numFmtId="0" fontId="9" fillId="4" borderId="46" xfId="0" applyFont="1" applyFill="1" applyBorder="1" applyAlignment="1" applyProtection="1">
      <alignment horizontal="center" vertical="center" wrapText="1"/>
    </xf>
    <xf numFmtId="0" fontId="2" fillId="3" borderId="15" xfId="0" applyFont="1" applyFill="1" applyBorder="1" applyAlignment="1" applyProtection="1">
      <alignment horizontal="left" vertical="top" wrapText="1"/>
      <protection locked="0"/>
    </xf>
    <xf numFmtId="0" fontId="2" fillId="3" borderId="49" xfId="0" applyFont="1" applyFill="1" applyBorder="1" applyAlignment="1" applyProtection="1">
      <alignment horizontal="left" vertical="top" wrapText="1"/>
      <protection locked="0"/>
    </xf>
    <xf numFmtId="0" fontId="2" fillId="3" borderId="52" xfId="0" applyFont="1" applyFill="1" applyBorder="1" applyAlignment="1" applyProtection="1">
      <alignment horizontal="left" vertical="top" wrapText="1"/>
      <protection locked="0"/>
    </xf>
    <xf numFmtId="0" fontId="2" fillId="3" borderId="53" xfId="0" applyFont="1" applyFill="1" applyBorder="1" applyAlignment="1" applyProtection="1">
      <alignment horizontal="left" vertical="top" wrapText="1"/>
      <protection locked="0"/>
    </xf>
    <xf numFmtId="0" fontId="2" fillId="3" borderId="7"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center" vertical="center" wrapText="1"/>
      <protection locked="0"/>
    </xf>
    <xf numFmtId="0" fontId="2" fillId="3" borderId="35" xfId="0" applyFont="1" applyFill="1" applyBorder="1" applyAlignment="1" applyProtection="1">
      <alignment horizontal="left" vertical="center" wrapText="1"/>
      <protection locked="0"/>
    </xf>
    <xf numFmtId="0" fontId="2" fillId="3" borderId="22" xfId="0" applyFont="1" applyFill="1" applyBorder="1" applyAlignment="1" applyProtection="1">
      <alignment horizontal="left" vertical="center" wrapText="1"/>
      <protection locked="0"/>
    </xf>
    <xf numFmtId="0" fontId="2" fillId="3" borderId="36" xfId="0" applyFont="1" applyFill="1" applyBorder="1" applyAlignment="1" applyProtection="1">
      <alignment horizontal="left" vertical="center" wrapText="1"/>
      <protection locked="0"/>
    </xf>
    <xf numFmtId="0" fontId="2" fillId="3" borderId="35" xfId="0" applyFont="1" applyFill="1" applyBorder="1" applyAlignment="1" applyProtection="1">
      <alignment horizontal="center" vertical="center" wrapText="1"/>
      <protection locked="0"/>
    </xf>
    <xf numFmtId="0" fontId="2" fillId="3" borderId="36" xfId="0" applyFont="1" applyFill="1" applyBorder="1" applyAlignment="1" applyProtection="1">
      <alignment horizontal="center" vertical="center" wrapText="1"/>
      <protection locked="0"/>
    </xf>
    <xf numFmtId="14" fontId="2" fillId="3" borderId="35" xfId="0" applyNumberFormat="1" applyFont="1" applyFill="1" applyBorder="1" applyAlignment="1" applyProtection="1">
      <alignment horizontal="center" vertical="center" wrapText="1"/>
      <protection locked="0"/>
    </xf>
    <xf numFmtId="0" fontId="2" fillId="3" borderId="23" xfId="0" applyFont="1" applyFill="1" applyBorder="1" applyAlignment="1" applyProtection="1">
      <alignment horizontal="center" vertical="center" wrapText="1"/>
      <protection locked="0"/>
    </xf>
    <xf numFmtId="0" fontId="3" fillId="2" borderId="71" xfId="0" applyFont="1" applyFill="1" applyBorder="1" applyAlignment="1" applyProtection="1">
      <alignment horizontal="right" vertical="top" wrapText="1"/>
    </xf>
    <xf numFmtId="0" fontId="2" fillId="3" borderId="59" xfId="0" applyFont="1" applyFill="1" applyBorder="1" applyAlignment="1" applyProtection="1">
      <alignment horizontal="left" vertical="top" wrapText="1"/>
      <protection locked="0"/>
    </xf>
    <xf numFmtId="0" fontId="2" fillId="3" borderId="64" xfId="0" applyFont="1" applyFill="1" applyBorder="1" applyAlignment="1" applyProtection="1">
      <alignment horizontal="left" vertical="top" wrapText="1"/>
      <protection locked="0"/>
    </xf>
    <xf numFmtId="165" fontId="2" fillId="3" borderId="15" xfId="0" applyNumberFormat="1" applyFont="1" applyFill="1" applyBorder="1" applyAlignment="1" applyProtection="1">
      <alignment horizontal="center" vertical="center"/>
      <protection locked="0"/>
    </xf>
    <xf numFmtId="165" fontId="2" fillId="0" borderId="15" xfId="0" applyNumberFormat="1" applyFont="1" applyBorder="1" applyAlignment="1">
      <alignment horizontal="center" vertical="center"/>
    </xf>
    <xf numFmtId="0" fontId="3" fillId="0" borderId="15" xfId="0" applyFont="1" applyBorder="1" applyAlignment="1">
      <alignment horizontal="center" vertical="center" wrapText="1"/>
    </xf>
    <xf numFmtId="165" fontId="2" fillId="3" borderId="59" xfId="0" applyNumberFormat="1" applyFont="1" applyFill="1" applyBorder="1" applyAlignment="1" applyProtection="1">
      <alignment horizontal="center" vertical="center"/>
      <protection locked="0"/>
    </xf>
    <xf numFmtId="165" fontId="2" fillId="0" borderId="59" xfId="0" applyNumberFormat="1" applyFont="1" applyBorder="1" applyAlignment="1">
      <alignment horizontal="center" vertical="center"/>
    </xf>
    <xf numFmtId="0" fontId="3" fillId="0" borderId="48" xfId="0" applyFont="1" applyBorder="1" applyAlignment="1">
      <alignment horizontal="left" vertical="center"/>
    </xf>
    <xf numFmtId="0" fontId="3" fillId="0" borderId="63" xfId="0" applyFont="1" applyBorder="1" applyAlignment="1">
      <alignment horizontal="left" vertical="center"/>
    </xf>
    <xf numFmtId="0" fontId="3" fillId="0" borderId="59" xfId="0" applyFont="1" applyBorder="1" applyAlignment="1">
      <alignment horizontal="center" vertical="center" wrapText="1"/>
    </xf>
    <xf numFmtId="0" fontId="2" fillId="2" borderId="74" xfId="0" applyFont="1" applyFill="1" applyBorder="1" applyAlignment="1">
      <alignment horizontal="left" vertical="center" wrapText="1"/>
    </xf>
    <xf numFmtId="0" fontId="2" fillId="2" borderId="50" xfId="0" applyFont="1" applyFill="1" applyBorder="1" applyAlignment="1">
      <alignment horizontal="left" vertical="center" wrapText="1"/>
    </xf>
    <xf numFmtId="0" fontId="2" fillId="2" borderId="48" xfId="0" applyFont="1" applyFill="1" applyBorder="1" applyAlignment="1">
      <alignment horizontal="left" vertical="center"/>
    </xf>
    <xf numFmtId="0" fontId="2" fillId="2" borderId="15" xfId="0" applyFont="1" applyFill="1" applyBorder="1" applyAlignment="1">
      <alignment horizontal="left" vertical="center"/>
    </xf>
    <xf numFmtId="165" fontId="2" fillId="0" borderId="49" xfId="0" applyNumberFormat="1" applyFont="1" applyBorder="1" applyAlignment="1">
      <alignment horizontal="center" vertical="center"/>
    </xf>
    <xf numFmtId="0" fontId="3" fillId="0" borderId="49" xfId="0" applyFont="1" applyBorder="1" applyAlignment="1">
      <alignment horizontal="center" vertical="center" wrapText="1"/>
    </xf>
    <xf numFmtId="0" fontId="2" fillId="2" borderId="68" xfId="0" applyFont="1" applyFill="1" applyBorder="1" applyAlignment="1">
      <alignment horizontal="left" vertical="center"/>
    </xf>
    <xf numFmtId="0" fontId="2" fillId="2" borderId="52" xfId="0" applyFont="1" applyFill="1" applyBorder="1" applyAlignment="1">
      <alignment horizontal="left" vertical="center"/>
    </xf>
    <xf numFmtId="0" fontId="3" fillId="0" borderId="15" xfId="0" applyFont="1" applyBorder="1" applyAlignment="1" applyProtection="1">
      <alignment horizontal="center" vertical="center" wrapText="1"/>
    </xf>
    <xf numFmtId="0" fontId="2" fillId="3" borderId="15" xfId="0" applyFont="1" applyFill="1" applyBorder="1" applyAlignment="1" applyProtection="1">
      <alignment horizontal="left"/>
      <protection locked="0"/>
    </xf>
    <xf numFmtId="0" fontId="9" fillId="4" borderId="50" xfId="0" applyFont="1" applyFill="1" applyBorder="1" applyAlignment="1">
      <alignment horizontal="left"/>
    </xf>
    <xf numFmtId="0" fontId="3" fillId="3" borderId="16" xfId="0" applyFont="1" applyFill="1" applyBorder="1" applyAlignment="1" applyProtection="1">
      <alignment horizontal="center" vertical="center"/>
      <protection locked="0"/>
    </xf>
    <xf numFmtId="0" fontId="3" fillId="3" borderId="65" xfId="0" applyFont="1" applyFill="1" applyBorder="1" applyAlignment="1" applyProtection="1">
      <alignment horizontal="center" vertical="center"/>
      <protection locked="0"/>
    </xf>
    <xf numFmtId="0" fontId="3" fillId="3" borderId="14" xfId="0" applyFont="1" applyFill="1" applyBorder="1" applyAlignment="1" applyProtection="1">
      <alignment horizontal="center" vertical="center"/>
      <protection locked="0"/>
    </xf>
    <xf numFmtId="0" fontId="3" fillId="0" borderId="16" xfId="0" applyFont="1" applyFill="1" applyBorder="1" applyAlignment="1">
      <alignment horizontal="center" vertical="center"/>
    </xf>
    <xf numFmtId="0" fontId="3" fillId="0" borderId="65" xfId="0" applyFont="1" applyFill="1" applyBorder="1" applyAlignment="1">
      <alignment horizontal="center" vertical="center"/>
    </xf>
    <xf numFmtId="0" fontId="3" fillId="0" borderId="42" xfId="0" applyFont="1" applyFill="1" applyBorder="1" applyAlignment="1">
      <alignment horizontal="center" vertical="center"/>
    </xf>
    <xf numFmtId="3" fontId="2" fillId="0" borderId="15" xfId="0" applyNumberFormat="1" applyFont="1" applyFill="1" applyBorder="1" applyAlignment="1" applyProtection="1">
      <alignment horizontal="left" vertical="center"/>
      <protection locked="0"/>
    </xf>
    <xf numFmtId="3" fontId="2" fillId="0" borderId="49" xfId="0" applyNumberFormat="1" applyFont="1" applyFill="1" applyBorder="1" applyAlignment="1" applyProtection="1">
      <alignment horizontal="left" vertical="center"/>
      <protection locked="0"/>
    </xf>
    <xf numFmtId="164" fontId="2" fillId="0" borderId="15" xfId="0" applyNumberFormat="1" applyFont="1" applyFill="1" applyBorder="1" applyAlignment="1" applyProtection="1">
      <alignment horizontal="left" vertical="center"/>
      <protection locked="0"/>
    </xf>
    <xf numFmtId="164" fontId="2" fillId="0" borderId="49" xfId="0" applyNumberFormat="1" applyFont="1" applyFill="1" applyBorder="1" applyAlignment="1" applyProtection="1">
      <alignment horizontal="left" vertical="center"/>
      <protection locked="0"/>
    </xf>
    <xf numFmtId="0" fontId="2" fillId="0" borderId="52" xfId="0" applyFont="1" applyFill="1" applyBorder="1" applyAlignment="1" applyProtection="1">
      <alignment horizontal="center" vertical="center"/>
      <protection locked="0"/>
    </xf>
    <xf numFmtId="0" fontId="2" fillId="2" borderId="53" xfId="0" applyFont="1" applyFill="1" applyBorder="1" applyAlignment="1">
      <alignment horizontal="left" vertical="center"/>
    </xf>
    <xf numFmtId="0" fontId="2" fillId="2" borderId="27"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9"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31" xfId="0" applyFont="1" applyFill="1" applyBorder="1" applyAlignment="1">
      <alignment horizontal="left" vertical="top" wrapText="1"/>
    </xf>
    <xf numFmtId="165" fontId="2" fillId="0" borderId="64" xfId="0" applyNumberFormat="1" applyFont="1" applyBorder="1" applyAlignment="1">
      <alignment horizontal="center" vertical="center"/>
    </xf>
    <xf numFmtId="0" fontId="9" fillId="4" borderId="73" xfId="0" applyFont="1" applyFill="1" applyBorder="1" applyAlignment="1">
      <alignment horizontal="left"/>
    </xf>
    <xf numFmtId="0" fontId="2" fillId="3" borderId="52" xfId="0" applyFont="1" applyFill="1" applyBorder="1" applyAlignment="1" applyProtection="1">
      <alignment horizontal="left"/>
      <protection locked="0"/>
    </xf>
    <xf numFmtId="0" fontId="2" fillId="2" borderId="27"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3" fillId="0" borderId="48" xfId="0" applyFont="1" applyBorder="1" applyAlignment="1">
      <alignment horizontal="center" vertical="center" wrapText="1"/>
    </xf>
    <xf numFmtId="0" fontId="3" fillId="3" borderId="15" xfId="0" applyFont="1" applyFill="1" applyBorder="1" applyAlignment="1">
      <alignment horizontal="center" vertical="center" wrapText="1"/>
    </xf>
    <xf numFmtId="0" fontId="2" fillId="0" borderId="15" xfId="0" applyFont="1" applyBorder="1" applyAlignment="1">
      <alignment horizontal="left" vertical="center" wrapText="1"/>
    </xf>
    <xf numFmtId="0" fontId="2" fillId="3" borderId="27" xfId="0" applyFont="1" applyFill="1" applyBorder="1" applyAlignment="1" applyProtection="1">
      <alignment horizontal="left" vertical="top"/>
      <protection locked="0"/>
    </xf>
    <xf numFmtId="0" fontId="2" fillId="3" borderId="0" xfId="0" applyFont="1" applyFill="1" applyBorder="1" applyAlignment="1" applyProtection="1">
      <alignment horizontal="left" vertical="top"/>
      <protection locked="0"/>
    </xf>
    <xf numFmtId="0" fontId="2" fillId="3" borderId="28" xfId="0" applyFont="1" applyFill="1" applyBorder="1" applyAlignment="1" applyProtection="1">
      <alignment horizontal="left" vertical="top"/>
      <protection locked="0"/>
    </xf>
    <xf numFmtId="0" fontId="17" fillId="3" borderId="15" xfId="0" applyFont="1" applyFill="1" applyBorder="1" applyAlignment="1" applyProtection="1">
      <alignment horizontal="center" vertical="center" wrapText="1"/>
      <protection locked="0"/>
    </xf>
    <xf numFmtId="0" fontId="2" fillId="2" borderId="30" xfId="0" applyFont="1" applyFill="1" applyBorder="1" applyAlignment="1">
      <alignment horizontal="left" vertical="center" wrapText="1"/>
    </xf>
    <xf numFmtId="0" fontId="2" fillId="0" borderId="15" xfId="0" applyFont="1" applyFill="1" applyBorder="1" applyAlignment="1" applyProtection="1">
      <alignment horizontal="left" vertical="center"/>
      <protection locked="0"/>
    </xf>
    <xf numFmtId="0" fontId="2" fillId="0" borderId="49" xfId="0" applyFont="1" applyFill="1" applyBorder="1" applyAlignment="1" applyProtection="1">
      <alignment horizontal="left" vertical="center"/>
      <protection locked="0"/>
    </xf>
    <xf numFmtId="0" fontId="9" fillId="4" borderId="24" xfId="0" applyFont="1" applyFill="1" applyBorder="1" applyAlignment="1">
      <alignment horizontal="left"/>
    </xf>
    <xf numFmtId="0" fontId="9" fillId="4" borderId="25" xfId="0" applyFont="1" applyFill="1" applyBorder="1" applyAlignment="1">
      <alignment horizontal="left"/>
    </xf>
    <xf numFmtId="0" fontId="9" fillId="4" borderId="26" xfId="0" applyFont="1" applyFill="1" applyBorder="1" applyAlignment="1">
      <alignment horizontal="left"/>
    </xf>
    <xf numFmtId="0" fontId="2" fillId="2" borderId="74" xfId="0" applyFont="1" applyFill="1" applyBorder="1" applyAlignment="1">
      <alignment horizontal="left" vertical="center"/>
    </xf>
    <xf numFmtId="0" fontId="2" fillId="2" borderId="50" xfId="0" applyFont="1" applyFill="1" applyBorder="1" applyAlignment="1">
      <alignment horizontal="left" vertical="center"/>
    </xf>
    <xf numFmtId="0" fontId="3" fillId="2" borderId="15" xfId="0" applyFont="1" applyFill="1" applyBorder="1" applyAlignment="1">
      <alignment horizontal="center"/>
    </xf>
    <xf numFmtId="0" fontId="3" fillId="2" borderId="49" xfId="0" applyFont="1" applyFill="1" applyBorder="1" applyAlignment="1">
      <alignment horizontal="center"/>
    </xf>
    <xf numFmtId="165" fontId="2" fillId="0" borderId="16" xfId="0" applyNumberFormat="1" applyFont="1" applyFill="1" applyBorder="1" applyAlignment="1" applyProtection="1">
      <alignment horizontal="center" vertical="center" wrapText="1"/>
    </xf>
    <xf numFmtId="165" fontId="2" fillId="0" borderId="42" xfId="0" applyNumberFormat="1" applyFont="1" applyFill="1" applyBorder="1" applyAlignment="1" applyProtection="1">
      <alignment horizontal="center" vertical="center" wrapText="1"/>
    </xf>
    <xf numFmtId="9" fontId="2" fillId="0" borderId="93" xfId="2" applyFont="1" applyFill="1" applyBorder="1" applyAlignment="1" applyProtection="1">
      <alignment horizontal="center" vertical="center" wrapText="1"/>
    </xf>
    <xf numFmtId="9" fontId="2" fillId="0" borderId="7" xfId="2" applyFont="1" applyFill="1" applyBorder="1" applyAlignment="1" applyProtection="1">
      <alignment horizontal="center" vertical="center" wrapText="1"/>
    </xf>
    <xf numFmtId="9" fontId="2" fillId="0" borderId="94" xfId="2" applyFont="1" applyFill="1" applyBorder="1" applyAlignment="1" applyProtection="1">
      <alignment horizontal="center" vertical="center" wrapText="1"/>
    </xf>
    <xf numFmtId="2" fontId="2" fillId="0" borderId="41" xfId="2" applyNumberFormat="1" applyFont="1" applyFill="1" applyBorder="1" applyAlignment="1" applyProtection="1">
      <alignment horizontal="center" vertical="center"/>
    </xf>
    <xf numFmtId="2" fontId="2" fillId="0" borderId="84" xfId="2" applyNumberFormat="1" applyFont="1" applyFill="1" applyBorder="1" applyAlignment="1" applyProtection="1">
      <alignment horizontal="center" vertical="center"/>
    </xf>
    <xf numFmtId="0" fontId="2" fillId="3" borderId="54" xfId="0" applyFont="1" applyFill="1" applyBorder="1" applyAlignment="1" applyProtection="1">
      <alignment horizontal="center" vertical="center" wrapText="1"/>
      <protection locked="0"/>
    </xf>
    <xf numFmtId="165" fontId="2" fillId="3" borderId="54" xfId="2" applyNumberFormat="1" applyFont="1" applyFill="1" applyBorder="1" applyAlignment="1" applyProtection="1">
      <alignment horizontal="center" vertical="center" wrapText="1"/>
      <protection locked="0"/>
    </xf>
    <xf numFmtId="0" fontId="13" fillId="3" borderId="15" xfId="0" applyFont="1" applyFill="1" applyBorder="1" applyAlignment="1" applyProtection="1">
      <alignment horizontal="left" vertical="top" wrapText="1"/>
      <protection locked="0"/>
    </xf>
    <xf numFmtId="0" fontId="13" fillId="3" borderId="49" xfId="0" applyFont="1" applyFill="1" applyBorder="1" applyAlignment="1" applyProtection="1">
      <alignment horizontal="left" vertical="top" wrapText="1"/>
      <protection locked="0"/>
    </xf>
    <xf numFmtId="0" fontId="13" fillId="3" borderId="59" xfId="0" applyFont="1" applyFill="1" applyBorder="1" applyAlignment="1" applyProtection="1">
      <alignment horizontal="left" vertical="top" wrapText="1"/>
      <protection locked="0"/>
    </xf>
    <xf numFmtId="0" fontId="13" fillId="3" borderId="64" xfId="0" applyFont="1" applyFill="1" applyBorder="1" applyAlignment="1" applyProtection="1">
      <alignment horizontal="left" vertical="top" wrapText="1"/>
      <protection locked="0"/>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CCC0DA"/>
      <color rgb="FFC198E0"/>
      <color rgb="FF3C0A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Expenditure Profile Comparison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3"/>
          <c:order val="3"/>
          <c:tx>
            <c:strRef>
              <c:f>'Expenditure Profile'!$E$15:$H$15</c:f>
              <c:strCache>
                <c:ptCount val="1"/>
                <c:pt idx="0">
                  <c:v>Select Previous Cost Estimate</c:v>
                </c:pt>
              </c:strCache>
            </c:strRef>
          </c:tx>
          <c:spPr>
            <a:ln w="28575" cap="rnd">
              <a:solidFill>
                <a:schemeClr val="accent4"/>
              </a:solidFill>
              <a:round/>
            </a:ln>
            <a:effectLst/>
          </c:spPr>
          <c:marker>
            <c:symbol val="none"/>
          </c:marker>
          <c:cat>
            <c:multiLvlStrRef>
              <c:f>'Expenditure Profile'!$B$16:$C$32</c:f>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f>'Expenditure Profile'!$G$16:$G$32</c:f>
              <c:numCache>
                <c:formatCode>_-[$€-2]\ * #,##0.00_-;\-[$€-2]\ * #,##0.00_-;_-[$€-2]\ * "-"??_-;_-@_-</c:formatCode>
                <c:ptCount val="17"/>
                <c:pt idx="0" formatCode="General">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mooth val="0"/>
          <c:extLst>
            <c:ext xmlns:c16="http://schemas.microsoft.com/office/drawing/2014/chart" uri="{C3380CC4-5D6E-409C-BE32-E72D297353CC}">
              <c16:uniqueId val="{00000003-FAD3-4702-A0DB-09A176427379}"/>
            </c:ext>
          </c:extLst>
        </c:ser>
        <c:ser>
          <c:idx val="7"/>
          <c:order val="7"/>
          <c:tx>
            <c:strRef>
              <c:f>'Expenditure Profile'!$I$15:$L$15</c:f>
              <c:strCache>
                <c:ptCount val="1"/>
                <c:pt idx="0">
                  <c:v>Preliminary Cost Estimate</c:v>
                </c:pt>
              </c:strCache>
            </c:strRef>
          </c:tx>
          <c:spPr>
            <a:ln w="28575" cap="rnd">
              <a:solidFill>
                <a:schemeClr val="accent2">
                  <a:lumMod val="60000"/>
                </a:schemeClr>
              </a:solidFill>
              <a:round/>
            </a:ln>
            <a:effectLst/>
          </c:spPr>
          <c:marker>
            <c:symbol val="none"/>
          </c:marker>
          <c:cat>
            <c:multiLvlStrRef>
              <c:f>'Expenditure Profile'!$B$16:$C$32</c:f>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f>'Expenditure Profile'!$K$16:$K$32</c:f>
              <c:numCache>
                <c:formatCode>_-[$€-2]\ * #,##0.00_-;\-[$€-2]\ * #,##0.00_-;_-[$€-2]\ * "-"??_-;_-@_-</c:formatCode>
                <c:ptCount val="17"/>
                <c:pt idx="0" formatCode="General">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mooth val="0"/>
          <c:extLst>
            <c:ext xmlns:c16="http://schemas.microsoft.com/office/drawing/2014/chart" uri="{C3380CC4-5D6E-409C-BE32-E72D297353CC}">
              <c16:uniqueId val="{00000007-FAD3-4702-A0DB-09A176427379}"/>
            </c:ext>
          </c:extLst>
        </c:ser>
        <c:dLbls>
          <c:showLegendKey val="0"/>
          <c:showVal val="0"/>
          <c:showCatName val="0"/>
          <c:showSerName val="0"/>
          <c:showPercent val="0"/>
          <c:showBubbleSize val="0"/>
        </c:dLbls>
        <c:smooth val="0"/>
        <c:axId val="193424703"/>
        <c:axId val="193422735"/>
        <c:extLst>
          <c:ext xmlns:c15="http://schemas.microsoft.com/office/drawing/2012/chart" uri="{02D57815-91ED-43cb-92C2-25804820EDAC}">
            <c15:filteredLineSeries>
              <c15:ser>
                <c:idx val="0"/>
                <c:order val="0"/>
                <c:spPr>
                  <a:ln w="28575" cap="rnd">
                    <a:solidFill>
                      <a:schemeClr val="accent1"/>
                    </a:solidFill>
                    <a:round/>
                  </a:ln>
                  <a:effectLst/>
                </c:spPr>
                <c:marker>
                  <c:symbol val="none"/>
                </c:marker>
                <c:cat>
                  <c:multiLvlStrRef>
                    <c:extLst>
                      <c:ex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c:ext uri="{02D57815-91ED-43cb-92C2-25804820EDAC}">
                        <c15:formulaRef>
                          <c15:sqref>'Expenditure Profile'!$D$16:$D$32</c15:sqref>
                        </c15:formulaRef>
                      </c:ext>
                    </c:extLst>
                    <c:numCache>
                      <c:formatCode>General</c:formatCode>
                      <c:ptCount val="17"/>
                    </c:numCache>
                  </c:numRef>
                </c:val>
                <c:smooth val="0"/>
                <c:extLst>
                  <c:ext xmlns:c16="http://schemas.microsoft.com/office/drawing/2014/chart" uri="{C3380CC4-5D6E-409C-BE32-E72D297353CC}">
                    <c16:uniqueId val="{00000000-FAD3-4702-A0DB-09A176427379}"/>
                  </c:ext>
                </c:extLst>
              </c15:ser>
            </c15:filteredLineSeries>
            <c15:filteredLineSeries>
              <c15:ser>
                <c:idx val="1"/>
                <c:order val="1"/>
                <c:spPr>
                  <a:ln w="28575" cap="rnd">
                    <a:solidFill>
                      <a:schemeClr val="accent2"/>
                    </a:solidFill>
                    <a:round/>
                  </a:ln>
                  <a:effectLst/>
                </c:spPr>
                <c:marker>
                  <c:symbol val="none"/>
                </c:marker>
                <c:cat>
                  <c:multiLvlStrRef>
                    <c:extLs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c:ext xmlns:c15="http://schemas.microsoft.com/office/drawing/2012/chart" uri="{02D57815-91ED-43cb-92C2-25804820EDAC}">
                        <c15:formulaRef>
                          <c15:sqref>'Expenditure Profile'!$E$16:$E$32</c15:sqref>
                        </c15:formulaRef>
                      </c:ext>
                    </c:extLst>
                    <c:numCache>
                      <c:formatCode>_-[$€-2]\ * #,##0.00_-;\-[$€-2]\ * #,##0.00_-;_-[$€-2]\ * "-"??_-;_-@_-</c:formatCode>
                      <c:ptCount val="17"/>
                      <c:pt idx="0" formatCode="General">
                        <c:v>0</c:v>
                      </c:pt>
                    </c:numCache>
                  </c:numRef>
                </c:val>
                <c:smooth val="0"/>
                <c:extLst>
                  <c:ext xmlns:c16="http://schemas.microsoft.com/office/drawing/2014/chart" uri="{C3380CC4-5D6E-409C-BE32-E72D297353CC}">
                    <c16:uniqueId val="{00000001-FAD3-4702-A0DB-09A176427379}"/>
                  </c:ext>
                </c:extLst>
              </c15:ser>
            </c15:filteredLineSeries>
            <c15:filteredLineSeries>
              <c15:ser>
                <c:idx val="2"/>
                <c:order val="2"/>
                <c:spPr>
                  <a:ln w="28575" cap="rnd">
                    <a:solidFill>
                      <a:schemeClr val="accent3"/>
                    </a:solidFill>
                    <a:round/>
                  </a:ln>
                  <a:effectLst/>
                </c:spPr>
                <c:marker>
                  <c:symbol val="none"/>
                </c:marker>
                <c:cat>
                  <c:multiLvlStrRef>
                    <c:extLs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c:ext xmlns:c15="http://schemas.microsoft.com/office/drawing/2012/chart" uri="{02D57815-91ED-43cb-92C2-25804820EDAC}">
                        <c15:formulaRef>
                          <c15:sqref>'Expenditure Profile'!$F$16:$F$32</c15:sqref>
                        </c15:formulaRef>
                      </c:ext>
                    </c:extLst>
                    <c:numCache>
                      <c:formatCode>_-[$€-2]\ * #,##0.00_-;\-[$€-2]\ * #,##0.00_-;_-[$€-2]\ * "-"??_-;_-@_-</c:formatCode>
                      <c:ptCount val="17"/>
                    </c:numCache>
                  </c:numRef>
                </c:val>
                <c:smooth val="0"/>
                <c:extLst>
                  <c:ext xmlns:c16="http://schemas.microsoft.com/office/drawing/2014/chart" uri="{C3380CC4-5D6E-409C-BE32-E72D297353CC}">
                    <c16:uniqueId val="{00000002-FAD3-4702-A0DB-09A176427379}"/>
                  </c:ext>
                </c:extLst>
              </c15:ser>
            </c15:filteredLineSeries>
            <c15:filteredLineSeries>
              <c15:ser>
                <c:idx val="4"/>
                <c:order val="4"/>
                <c:spPr>
                  <a:ln w="28575" cap="rnd">
                    <a:solidFill>
                      <a:schemeClr val="accent5"/>
                    </a:solidFill>
                    <a:round/>
                  </a:ln>
                  <a:effectLst/>
                </c:spPr>
                <c:marker>
                  <c:symbol val="none"/>
                </c:marker>
                <c:cat>
                  <c:multiLvlStrRef>
                    <c:extLs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c:ext xmlns:c15="http://schemas.microsoft.com/office/drawing/2012/chart" uri="{02D57815-91ED-43cb-92C2-25804820EDAC}">
                        <c15:formulaRef>
                          <c15:sqref>'Expenditure Profile'!$H$16:$H$32</c15:sqref>
                        </c15:formulaRef>
                      </c:ext>
                    </c:extLst>
                    <c:numCache>
                      <c:formatCode>_-[$€-2]\ * #,##0.00_-;\-[$€-2]\ * #,##0.00_-;_-[$€-2]\ * "-"??_-;_-@_-</c:formatCode>
                      <c:ptCount val="17"/>
                    </c:numCache>
                  </c:numRef>
                </c:val>
                <c:smooth val="0"/>
                <c:extLst>
                  <c:ext xmlns:c16="http://schemas.microsoft.com/office/drawing/2014/chart" uri="{C3380CC4-5D6E-409C-BE32-E72D297353CC}">
                    <c16:uniqueId val="{00000004-FAD3-4702-A0DB-09A176427379}"/>
                  </c:ext>
                </c:extLst>
              </c15:ser>
            </c15:filteredLineSeries>
            <c15:filteredLineSeries>
              <c15:ser>
                <c:idx val="5"/>
                <c:order val="5"/>
                <c:spPr>
                  <a:ln w="28575" cap="rnd">
                    <a:solidFill>
                      <a:schemeClr val="accent6"/>
                    </a:solidFill>
                    <a:round/>
                  </a:ln>
                  <a:effectLst/>
                </c:spPr>
                <c:marker>
                  <c:symbol val="none"/>
                </c:marker>
                <c:cat>
                  <c:multiLvlStrRef>
                    <c:extLs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c:ext xmlns:c15="http://schemas.microsoft.com/office/drawing/2012/chart" uri="{02D57815-91ED-43cb-92C2-25804820EDAC}">
                        <c15:formulaRef>
                          <c15:sqref>'Expenditure Profile'!$I$16:$I$32</c15:sqref>
                        </c15:formulaRef>
                      </c:ext>
                    </c:extLst>
                    <c:numCache>
                      <c:formatCode>_-[$€-2]\ * #,##0.00_-;\-[$€-2]\ * #,##0.00_-;_-[$€-2]\ * "-"??_-;_-@_-</c:formatCode>
                      <c:ptCount val="17"/>
                      <c:pt idx="0" formatCode="General">
                        <c:v>0</c:v>
                      </c:pt>
                    </c:numCache>
                  </c:numRef>
                </c:val>
                <c:smooth val="0"/>
                <c:extLst>
                  <c:ext xmlns:c16="http://schemas.microsoft.com/office/drawing/2014/chart" uri="{C3380CC4-5D6E-409C-BE32-E72D297353CC}">
                    <c16:uniqueId val="{00000005-FAD3-4702-A0DB-09A176427379}"/>
                  </c:ext>
                </c:extLst>
              </c15:ser>
            </c15:filteredLineSeries>
            <c15:filteredLineSeries>
              <c15:ser>
                <c:idx val="6"/>
                <c:order val="6"/>
                <c:spPr>
                  <a:ln w="28575" cap="rnd">
                    <a:solidFill>
                      <a:schemeClr val="accent1">
                        <a:lumMod val="60000"/>
                      </a:schemeClr>
                    </a:solidFill>
                    <a:round/>
                  </a:ln>
                  <a:effectLst/>
                </c:spPr>
                <c:marker>
                  <c:symbol val="none"/>
                </c:marker>
                <c:cat>
                  <c:multiLvlStrRef>
                    <c:extLs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c:ext xmlns:c15="http://schemas.microsoft.com/office/drawing/2012/chart" uri="{02D57815-91ED-43cb-92C2-25804820EDAC}">
                        <c15:formulaRef>
                          <c15:sqref>'Expenditure Profile'!$J$16:$J$32</c15:sqref>
                        </c15:formulaRef>
                      </c:ext>
                    </c:extLst>
                    <c:numCache>
                      <c:formatCode>_-[$€-2]\ * #,##0.00_-;\-[$€-2]\ * #,##0.00_-;_-[$€-2]\ * "-"??_-;_-@_-</c:formatCode>
                      <c:ptCount val="17"/>
                    </c:numCache>
                  </c:numRef>
                </c:val>
                <c:smooth val="0"/>
                <c:extLst>
                  <c:ext xmlns:c16="http://schemas.microsoft.com/office/drawing/2014/chart" uri="{C3380CC4-5D6E-409C-BE32-E72D297353CC}">
                    <c16:uniqueId val="{00000006-FAD3-4702-A0DB-09A176427379}"/>
                  </c:ext>
                </c:extLst>
              </c15:ser>
            </c15:filteredLineSeries>
            <c15:filteredLineSeries>
              <c15:ser>
                <c:idx val="8"/>
                <c:order val="8"/>
                <c:spPr>
                  <a:ln w="28575" cap="rnd">
                    <a:solidFill>
                      <a:schemeClr val="accent3">
                        <a:lumMod val="60000"/>
                      </a:schemeClr>
                    </a:solidFill>
                    <a:round/>
                  </a:ln>
                  <a:effectLst/>
                </c:spPr>
                <c:marker>
                  <c:symbol val="none"/>
                </c:marker>
                <c:cat>
                  <c:multiLvlStrRef>
                    <c:extLs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c:ext xmlns:c15="http://schemas.microsoft.com/office/drawing/2012/chart" uri="{02D57815-91ED-43cb-92C2-25804820EDAC}">
                        <c15:formulaRef>
                          <c15:sqref>'Expenditure Profile'!$L$16:$L$32</c15:sqref>
                        </c15:formulaRef>
                      </c:ext>
                    </c:extLst>
                    <c:numCache>
                      <c:formatCode>_-[$€-2]\ * #,##0.00_-;\-[$€-2]\ * #,##0.00_-;_-[$€-2]\ * "-"??_-;_-@_-</c:formatCode>
                      <c:ptCount val="17"/>
                    </c:numCache>
                  </c:numRef>
                </c:val>
                <c:smooth val="0"/>
                <c:extLst>
                  <c:ext xmlns:c16="http://schemas.microsoft.com/office/drawing/2014/chart" uri="{C3380CC4-5D6E-409C-BE32-E72D297353CC}">
                    <c16:uniqueId val="{00000008-FAD3-4702-A0DB-09A176427379}"/>
                  </c:ext>
                </c:extLst>
              </c15:ser>
            </c15:filteredLineSeries>
          </c:ext>
        </c:extLst>
      </c:lineChart>
      <c:catAx>
        <c:axId val="193424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422735"/>
        <c:crosses val="autoZero"/>
        <c:auto val="1"/>
        <c:lblAlgn val="ctr"/>
        <c:lblOffset val="100"/>
        <c:noMultiLvlLbl val="0"/>
      </c:catAx>
      <c:valAx>
        <c:axId val="19342273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4247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123265</xdr:colOff>
      <xdr:row>0</xdr:row>
      <xdr:rowOff>168088</xdr:rowOff>
    </xdr:from>
    <xdr:to>
      <xdr:col>11</xdr:col>
      <xdr:colOff>95976</xdr:colOff>
      <xdr:row>6</xdr:row>
      <xdr:rowOff>91749</xdr:rowOff>
    </xdr:to>
    <xdr:pic>
      <xdr:nvPicPr>
        <xdr:cNvPr id="4" name="Picture 3">
          <a:extLst>
            <a:ext uri="{FF2B5EF4-FFF2-40B4-BE49-F238E27FC236}">
              <a16:creationId xmlns:a16="http://schemas.microsoft.com/office/drawing/2014/main" id="{AC0D66D1-29B4-4F55-9884-FB495349E8BE}"/>
            </a:ext>
          </a:extLst>
        </xdr:cNvPr>
        <xdr:cNvPicPr>
          <a:picLocks/>
        </xdr:cNvPicPr>
      </xdr:nvPicPr>
      <xdr:blipFill rotWithShape="1">
        <a:blip xmlns:r="http://schemas.openxmlformats.org/officeDocument/2006/relationships" r:embed="rId1"/>
        <a:srcRect l="-719" t="14854" r="719" b="17045"/>
        <a:stretch/>
      </xdr:blipFill>
      <xdr:spPr>
        <a:xfrm>
          <a:off x="8169089" y="168088"/>
          <a:ext cx="1728000" cy="93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80341</xdr:colOff>
      <xdr:row>0</xdr:row>
      <xdr:rowOff>128381</xdr:rowOff>
    </xdr:from>
    <xdr:to>
      <xdr:col>10</xdr:col>
      <xdr:colOff>397968</xdr:colOff>
      <xdr:row>6</xdr:row>
      <xdr:rowOff>92607</xdr:rowOff>
    </xdr:to>
    <xdr:pic>
      <xdr:nvPicPr>
        <xdr:cNvPr id="2" name="Picture 1">
          <a:extLst>
            <a:ext uri="{FF2B5EF4-FFF2-40B4-BE49-F238E27FC236}">
              <a16:creationId xmlns:a16="http://schemas.microsoft.com/office/drawing/2014/main" id="{55F909E2-61DD-44A9-8E82-53725BA289B7}"/>
            </a:ext>
          </a:extLst>
        </xdr:cNvPr>
        <xdr:cNvPicPr>
          <a:picLocks/>
        </xdr:cNvPicPr>
      </xdr:nvPicPr>
      <xdr:blipFill rotWithShape="1">
        <a:blip xmlns:r="http://schemas.openxmlformats.org/officeDocument/2006/relationships" r:embed="rId1"/>
        <a:srcRect l="-719" t="14854" r="719" b="17045"/>
        <a:stretch/>
      </xdr:blipFill>
      <xdr:spPr>
        <a:xfrm>
          <a:off x="7959421" y="128381"/>
          <a:ext cx="1790192" cy="9795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145360</xdr:colOff>
      <xdr:row>0</xdr:row>
      <xdr:rowOff>16566</xdr:rowOff>
    </xdr:from>
    <xdr:to>
      <xdr:col>12</xdr:col>
      <xdr:colOff>35742</xdr:colOff>
      <xdr:row>5</xdr:row>
      <xdr:rowOff>133709</xdr:rowOff>
    </xdr:to>
    <xdr:pic>
      <xdr:nvPicPr>
        <xdr:cNvPr id="3" name="Picture 2">
          <a:extLst>
            <a:ext uri="{FF2B5EF4-FFF2-40B4-BE49-F238E27FC236}">
              <a16:creationId xmlns:a16="http://schemas.microsoft.com/office/drawing/2014/main" id="{04AFB63D-E0E2-4EBE-8EDE-404233F760C7}"/>
            </a:ext>
          </a:extLst>
        </xdr:cNvPr>
        <xdr:cNvPicPr>
          <a:picLocks/>
        </xdr:cNvPicPr>
      </xdr:nvPicPr>
      <xdr:blipFill rotWithShape="1">
        <a:blip xmlns:r="http://schemas.openxmlformats.org/officeDocument/2006/relationships" r:embed="rId1"/>
        <a:srcRect l="-719" t="14854" r="719" b="17045"/>
        <a:stretch/>
      </xdr:blipFill>
      <xdr:spPr>
        <a:xfrm>
          <a:off x="5984185" y="16566"/>
          <a:ext cx="1719182" cy="9362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695325</xdr:colOff>
      <xdr:row>0</xdr:row>
      <xdr:rowOff>0</xdr:rowOff>
    </xdr:from>
    <xdr:to>
      <xdr:col>12</xdr:col>
      <xdr:colOff>20336</xdr:colOff>
      <xdr:row>4</xdr:row>
      <xdr:rowOff>209411</xdr:rowOff>
    </xdr:to>
    <xdr:pic>
      <xdr:nvPicPr>
        <xdr:cNvPr id="4" name="Picture 3">
          <a:extLst>
            <a:ext uri="{FF2B5EF4-FFF2-40B4-BE49-F238E27FC236}">
              <a16:creationId xmlns:a16="http://schemas.microsoft.com/office/drawing/2014/main" id="{26118A2D-B10F-4D4A-808A-484B35E45A5F}"/>
            </a:ext>
          </a:extLst>
        </xdr:cNvPr>
        <xdr:cNvPicPr>
          <a:picLocks/>
        </xdr:cNvPicPr>
      </xdr:nvPicPr>
      <xdr:blipFill rotWithShape="1">
        <a:blip xmlns:r="http://schemas.openxmlformats.org/officeDocument/2006/relationships" r:embed="rId1"/>
        <a:srcRect l="-719" t="14854" r="719" b="17045"/>
        <a:stretch/>
      </xdr:blipFill>
      <xdr:spPr>
        <a:xfrm>
          <a:off x="7753350" y="0"/>
          <a:ext cx="1729121" cy="937121"/>
        </a:xfrm>
        <a:prstGeom prst="rect">
          <a:avLst/>
        </a:prstGeom>
      </xdr:spPr>
    </xdr:pic>
    <xdr:clientData/>
  </xdr:twoCellAnchor>
  <xdr:twoCellAnchor>
    <xdr:from>
      <xdr:col>0</xdr:col>
      <xdr:colOff>137160</xdr:colOff>
      <xdr:row>32</xdr:row>
      <xdr:rowOff>83820</xdr:rowOff>
    </xdr:from>
    <xdr:to>
      <xdr:col>11</xdr:col>
      <xdr:colOff>746760</xdr:colOff>
      <xdr:row>51</xdr:row>
      <xdr:rowOff>129540</xdr:rowOff>
    </xdr:to>
    <xdr:graphicFrame macro="">
      <xdr:nvGraphicFramePr>
        <xdr:cNvPr id="2" name="Chart 1">
          <a:extLst>
            <a:ext uri="{FF2B5EF4-FFF2-40B4-BE49-F238E27FC236}">
              <a16:creationId xmlns:a16="http://schemas.microsoft.com/office/drawing/2014/main" id="{196AEB60-C130-F510-C584-AACB75BD26F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542925</xdr:colOff>
      <xdr:row>0</xdr:row>
      <xdr:rowOff>95250</xdr:rowOff>
    </xdr:from>
    <xdr:to>
      <xdr:col>8</xdr:col>
      <xdr:colOff>60755</xdr:colOff>
      <xdr:row>5</xdr:row>
      <xdr:rowOff>110848</xdr:rowOff>
    </xdr:to>
    <xdr:pic>
      <xdr:nvPicPr>
        <xdr:cNvPr id="3" name="Picture 2">
          <a:extLst>
            <a:ext uri="{FF2B5EF4-FFF2-40B4-BE49-F238E27FC236}">
              <a16:creationId xmlns:a16="http://schemas.microsoft.com/office/drawing/2014/main" id="{1C0DA2F4-B09B-4C88-B2BE-0F3BEAA42C3C}"/>
            </a:ext>
          </a:extLst>
        </xdr:cNvPr>
        <xdr:cNvPicPr>
          <a:picLocks/>
        </xdr:cNvPicPr>
      </xdr:nvPicPr>
      <xdr:blipFill rotWithShape="1">
        <a:blip xmlns:r="http://schemas.openxmlformats.org/officeDocument/2006/relationships" r:embed="rId1"/>
        <a:srcRect l="-719" t="14854" r="719" b="17045"/>
        <a:stretch/>
      </xdr:blipFill>
      <xdr:spPr>
        <a:xfrm>
          <a:off x="6848475" y="95250"/>
          <a:ext cx="1739060" cy="9433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evenue.ie/en/vat/vat-on-property-and-construction/vat-and-the-supply-of-property/index.asp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C4953-7249-48EC-BF6A-3C80EECD96BA}">
  <sheetPr codeName="Sheet1">
    <pageSetUpPr fitToPage="1"/>
  </sheetPr>
  <dimension ref="B2:R109"/>
  <sheetViews>
    <sheetView showZeros="0" tabSelected="1" view="pageBreakPreview" zoomScaleNormal="100" zoomScaleSheetLayoutView="100" workbookViewId="0">
      <selection activeCell="B98" sqref="B98:L98"/>
    </sheetView>
  </sheetViews>
  <sheetFormatPr defaultColWidth="9.109375" defaultRowHeight="13.2" x14ac:dyDescent="0.3"/>
  <cols>
    <col min="1" max="1" width="2.33203125" style="77" customWidth="1"/>
    <col min="2" max="2" width="9.33203125" style="77" customWidth="1"/>
    <col min="3" max="3" width="6.44140625" style="77" customWidth="1"/>
    <col min="4" max="4" width="18.33203125" style="77" customWidth="1"/>
    <col min="5" max="5" width="14.6640625" style="77" customWidth="1"/>
    <col min="6" max="6" width="42.33203125" style="77" customWidth="1"/>
    <col min="7" max="7" width="10.5546875" style="77" customWidth="1"/>
    <col min="8" max="8" width="5.44140625" style="77" customWidth="1"/>
    <col min="9" max="9" width="9.109375" style="77"/>
    <col min="10" max="10" width="17.5546875" style="77" customWidth="1"/>
    <col min="11" max="12" width="9.109375" style="77"/>
    <col min="13" max="13" width="2.33203125" style="77" customWidth="1"/>
    <col min="14" max="15" width="9.109375" style="220"/>
    <col min="16" max="16" width="9.109375" style="77"/>
    <col min="17" max="19" width="17.44140625" style="77" customWidth="1"/>
    <col min="20" max="16384" width="9.109375" style="77"/>
  </cols>
  <sheetData>
    <row r="2" spans="2:12" ht="15.75" customHeight="1" x14ac:dyDescent="0.3">
      <c r="B2" s="324" t="s">
        <v>53</v>
      </c>
      <c r="C2" s="325"/>
      <c r="D2" s="325"/>
      <c r="E2" s="325"/>
      <c r="F2" s="325"/>
      <c r="G2" s="325"/>
      <c r="H2" s="325"/>
      <c r="I2" s="325"/>
      <c r="J2" s="325"/>
      <c r="K2" s="325"/>
      <c r="L2" s="325"/>
    </row>
    <row r="3" spans="2:12" ht="15" customHeight="1" x14ac:dyDescent="0.3">
      <c r="B3" s="325"/>
      <c r="C3" s="325"/>
      <c r="D3" s="325"/>
      <c r="E3" s="325"/>
      <c r="F3" s="325"/>
      <c r="G3" s="325"/>
      <c r="H3" s="325"/>
      <c r="I3" s="325"/>
      <c r="J3" s="325"/>
      <c r="K3" s="325"/>
      <c r="L3" s="325"/>
    </row>
    <row r="4" spans="2:12" ht="15" customHeight="1" x14ac:dyDescent="0.3">
      <c r="B4" s="325"/>
      <c r="C4" s="325"/>
      <c r="D4" s="325"/>
      <c r="E4" s="325"/>
      <c r="F4" s="325"/>
      <c r="G4" s="325"/>
      <c r="H4" s="325"/>
      <c r="I4" s="325"/>
      <c r="J4" s="325"/>
      <c r="K4" s="325"/>
      <c r="L4" s="325"/>
    </row>
    <row r="5" spans="2:12" ht="15" customHeight="1" x14ac:dyDescent="0.3">
      <c r="B5" s="325"/>
      <c r="C5" s="325"/>
      <c r="D5" s="325"/>
      <c r="E5" s="325"/>
      <c r="F5" s="325"/>
      <c r="G5" s="325"/>
      <c r="H5" s="325"/>
      <c r="I5" s="325"/>
      <c r="J5" s="325"/>
      <c r="K5" s="325"/>
      <c r="L5" s="325"/>
    </row>
    <row r="6" spans="2:12" ht="6" customHeight="1" x14ac:dyDescent="0.3">
      <c r="B6" s="325"/>
      <c r="C6" s="325"/>
      <c r="D6" s="325"/>
      <c r="E6" s="325"/>
      <c r="F6" s="325"/>
      <c r="G6" s="325"/>
      <c r="H6" s="325"/>
      <c r="I6" s="325"/>
      <c r="J6" s="325"/>
      <c r="K6" s="325"/>
      <c r="L6" s="325"/>
    </row>
    <row r="7" spans="2:12" ht="107.4" customHeight="1" thickBot="1" x14ac:dyDescent="0.35">
      <c r="B7" s="331" t="s">
        <v>135</v>
      </c>
      <c r="C7" s="331"/>
      <c r="D7" s="331"/>
      <c r="E7" s="331"/>
      <c r="F7" s="331"/>
      <c r="G7" s="331"/>
      <c r="H7" s="331"/>
      <c r="I7" s="331"/>
      <c r="J7" s="331"/>
      <c r="K7" s="331"/>
      <c r="L7" s="331"/>
    </row>
    <row r="8" spans="2:12" ht="15" customHeight="1" x14ac:dyDescent="0.3">
      <c r="B8" s="327" t="s">
        <v>7</v>
      </c>
      <c r="C8" s="328"/>
      <c r="D8" s="328"/>
      <c r="E8" s="332"/>
      <c r="F8" s="333"/>
      <c r="G8" s="333"/>
      <c r="H8" s="333"/>
      <c r="I8" s="333"/>
      <c r="J8" s="333"/>
      <c r="K8" s="333"/>
      <c r="L8" s="334"/>
    </row>
    <row r="9" spans="2:12" ht="6.75" customHeight="1" x14ac:dyDescent="0.3">
      <c r="B9" s="78"/>
      <c r="C9" s="79"/>
      <c r="D9" s="79"/>
      <c r="E9" s="79"/>
      <c r="F9" s="79"/>
      <c r="G9" s="79"/>
      <c r="H9" s="79"/>
      <c r="I9" s="79"/>
      <c r="J9" s="79"/>
      <c r="K9" s="79"/>
      <c r="L9" s="80"/>
    </row>
    <row r="10" spans="2:12" ht="15" customHeight="1" x14ac:dyDescent="0.3">
      <c r="B10" s="329" t="s">
        <v>99</v>
      </c>
      <c r="C10" s="330"/>
      <c r="D10" s="330"/>
      <c r="E10" s="365"/>
      <c r="F10" s="366"/>
      <c r="G10" s="362" t="s">
        <v>76</v>
      </c>
      <c r="H10" s="363"/>
      <c r="I10" s="363"/>
      <c r="J10" s="364"/>
      <c r="K10" s="337"/>
      <c r="L10" s="338"/>
    </row>
    <row r="11" spans="2:12" ht="6.75" customHeight="1" x14ac:dyDescent="0.3">
      <c r="B11" s="78"/>
      <c r="C11" s="79"/>
      <c r="D11" s="79"/>
      <c r="E11" s="79"/>
      <c r="F11" s="79"/>
      <c r="G11" s="79"/>
      <c r="H11" s="79"/>
      <c r="I11" s="79"/>
      <c r="J11" s="79"/>
      <c r="K11" s="79"/>
      <c r="L11" s="80"/>
    </row>
    <row r="12" spans="2:12" ht="15" customHeight="1" x14ac:dyDescent="0.3">
      <c r="B12" s="329" t="s">
        <v>128</v>
      </c>
      <c r="C12" s="330"/>
      <c r="D12" s="330"/>
      <c r="E12" s="365"/>
      <c r="F12" s="366"/>
      <c r="G12" s="362" t="s">
        <v>78</v>
      </c>
      <c r="H12" s="363"/>
      <c r="I12" s="363"/>
      <c r="J12" s="364"/>
      <c r="K12" s="335"/>
      <c r="L12" s="336"/>
    </row>
    <row r="13" spans="2:12" ht="6.75" customHeight="1" x14ac:dyDescent="0.3">
      <c r="B13" s="78"/>
      <c r="C13" s="79"/>
      <c r="D13" s="79"/>
      <c r="E13" s="79"/>
      <c r="F13" s="79"/>
      <c r="G13" s="79"/>
      <c r="H13" s="79"/>
      <c r="I13" s="79"/>
      <c r="J13" s="79"/>
      <c r="K13" s="79"/>
      <c r="L13" s="80"/>
    </row>
    <row r="14" spans="2:12" ht="14.4" customHeight="1" x14ac:dyDescent="0.3">
      <c r="B14" s="329" t="s">
        <v>0</v>
      </c>
      <c r="C14" s="330"/>
      <c r="D14" s="330"/>
      <c r="E14" s="365"/>
      <c r="F14" s="366"/>
      <c r="G14" s="367" t="s">
        <v>79</v>
      </c>
      <c r="H14" s="368"/>
      <c r="I14" s="368"/>
      <c r="J14" s="369"/>
      <c r="K14" s="335"/>
      <c r="L14" s="336"/>
    </row>
    <row r="15" spans="2:12" ht="13.8" thickBot="1" x14ac:dyDescent="0.35">
      <c r="B15" s="81"/>
      <c r="C15" s="82"/>
      <c r="D15" s="82"/>
      <c r="E15" s="82"/>
      <c r="F15" s="82"/>
      <c r="G15" s="82"/>
      <c r="H15" s="82"/>
      <c r="I15" s="82"/>
      <c r="J15" s="82"/>
      <c r="K15" s="82"/>
      <c r="L15" s="83"/>
    </row>
    <row r="16" spans="2:12" x14ac:dyDescent="0.3">
      <c r="B16" s="84" t="s">
        <v>16</v>
      </c>
      <c r="C16" s="85"/>
      <c r="D16" s="85"/>
      <c r="E16" s="85"/>
      <c r="F16" s="85"/>
      <c r="G16" s="85"/>
      <c r="H16" s="85"/>
      <c r="I16" s="85"/>
      <c r="J16" s="85"/>
      <c r="K16" s="85"/>
      <c r="L16" s="86"/>
    </row>
    <row r="17" spans="2:15" ht="6.75" customHeight="1" x14ac:dyDescent="0.3">
      <c r="B17" s="87"/>
      <c r="C17" s="88"/>
      <c r="D17" s="88"/>
      <c r="E17" s="88"/>
      <c r="F17" s="88"/>
      <c r="G17" s="88"/>
      <c r="H17" s="88"/>
      <c r="I17" s="88"/>
      <c r="J17" s="88"/>
      <c r="K17" s="88"/>
      <c r="L17" s="89"/>
    </row>
    <row r="18" spans="2:15" x14ac:dyDescent="0.3">
      <c r="B18" s="355" t="s">
        <v>17</v>
      </c>
      <c r="C18" s="356"/>
      <c r="D18" s="356"/>
      <c r="E18" s="357"/>
      <c r="F18" s="215"/>
      <c r="G18" s="351" t="s">
        <v>54</v>
      </c>
      <c r="H18" s="351"/>
      <c r="I18" s="351"/>
      <c r="J18" s="351"/>
      <c r="K18" s="345"/>
      <c r="L18" s="346"/>
    </row>
    <row r="19" spans="2:15" ht="6.75" customHeight="1" x14ac:dyDescent="0.3">
      <c r="B19" s="90"/>
      <c r="C19" s="91"/>
      <c r="D19" s="91"/>
      <c r="E19" s="91"/>
      <c r="F19" s="91"/>
      <c r="G19" s="91"/>
      <c r="H19" s="92"/>
      <c r="I19" s="92"/>
      <c r="J19" s="92"/>
      <c r="K19" s="92"/>
      <c r="L19" s="93"/>
    </row>
    <row r="20" spans="2:15" x14ac:dyDescent="0.3">
      <c r="B20" s="355" t="s">
        <v>18</v>
      </c>
      <c r="C20" s="356"/>
      <c r="D20" s="356"/>
      <c r="E20" s="357"/>
      <c r="F20" s="215"/>
      <c r="G20" s="351" t="s">
        <v>55</v>
      </c>
      <c r="H20" s="351"/>
      <c r="I20" s="351"/>
      <c r="J20" s="351"/>
      <c r="K20" s="345"/>
      <c r="L20" s="346"/>
    </row>
    <row r="21" spans="2:15" ht="6.75" customHeight="1" x14ac:dyDescent="0.3">
      <c r="B21" s="90"/>
      <c r="C21" s="91"/>
      <c r="D21" s="91"/>
      <c r="E21" s="92"/>
      <c r="F21" s="92"/>
      <c r="G21" s="92"/>
      <c r="H21" s="92"/>
      <c r="I21" s="91"/>
      <c r="J21" s="91"/>
      <c r="K21" s="91"/>
      <c r="L21" s="93"/>
    </row>
    <row r="22" spans="2:15" x14ac:dyDescent="0.3">
      <c r="B22" s="355" t="s">
        <v>20</v>
      </c>
      <c r="C22" s="356"/>
      <c r="D22" s="356"/>
      <c r="E22" s="357"/>
      <c r="F22" s="215"/>
      <c r="G22" s="351" t="s">
        <v>56</v>
      </c>
      <c r="H22" s="351"/>
      <c r="I22" s="351"/>
      <c r="J22" s="351"/>
      <c r="K22" s="345"/>
      <c r="L22" s="346"/>
      <c r="O22" s="220" t="s">
        <v>91</v>
      </c>
    </row>
    <row r="23" spans="2:15" ht="6.75" customHeight="1" x14ac:dyDescent="0.3">
      <c r="B23" s="90"/>
      <c r="C23" s="91"/>
      <c r="D23" s="91"/>
      <c r="E23" s="91"/>
      <c r="F23" s="91"/>
      <c r="G23" s="91"/>
      <c r="H23" s="92"/>
      <c r="I23" s="91"/>
      <c r="J23" s="91"/>
      <c r="K23" s="91"/>
      <c r="L23" s="93"/>
      <c r="O23" s="220" t="s">
        <v>92</v>
      </c>
    </row>
    <row r="24" spans="2:15" x14ac:dyDescent="0.3">
      <c r="B24" s="355" t="s">
        <v>19</v>
      </c>
      <c r="C24" s="356"/>
      <c r="D24" s="356"/>
      <c r="E24" s="357"/>
      <c r="F24" s="215"/>
      <c r="G24" s="351" t="s">
        <v>57</v>
      </c>
      <c r="H24" s="351"/>
      <c r="I24" s="351"/>
      <c r="J24" s="351"/>
      <c r="K24" s="345"/>
      <c r="L24" s="346"/>
    </row>
    <row r="25" spans="2:15" ht="6.75" customHeight="1" x14ac:dyDescent="0.3">
      <c r="B25" s="90"/>
      <c r="C25" s="91"/>
      <c r="D25" s="91"/>
      <c r="E25" s="91"/>
      <c r="F25" s="91"/>
      <c r="G25" s="91"/>
      <c r="H25" s="92"/>
      <c r="I25" s="91"/>
      <c r="J25" s="91"/>
      <c r="K25" s="91"/>
      <c r="L25" s="93"/>
    </row>
    <row r="26" spans="2:15" x14ac:dyDescent="0.3">
      <c r="B26" s="355" t="s">
        <v>58</v>
      </c>
      <c r="C26" s="356"/>
      <c r="D26" s="356"/>
      <c r="E26" s="357"/>
      <c r="F26" s="215"/>
      <c r="G26" s="351" t="s">
        <v>59</v>
      </c>
      <c r="H26" s="351"/>
      <c r="I26" s="351"/>
      <c r="J26" s="351"/>
      <c r="K26" s="345"/>
      <c r="L26" s="346"/>
    </row>
    <row r="27" spans="2:15" ht="6.75" customHeight="1" x14ac:dyDescent="0.3">
      <c r="B27" s="90"/>
      <c r="C27" s="91"/>
      <c r="D27" s="91"/>
      <c r="E27" s="91"/>
      <c r="F27" s="91"/>
      <c r="G27" s="91"/>
      <c r="H27" s="92"/>
      <c r="I27" s="91"/>
      <c r="J27" s="91"/>
      <c r="K27" s="91"/>
      <c r="L27" s="93"/>
    </row>
    <row r="28" spans="2:15" ht="29.4" customHeight="1" x14ac:dyDescent="0.3">
      <c r="B28" s="355" t="s">
        <v>162</v>
      </c>
      <c r="C28" s="356"/>
      <c r="D28" s="356"/>
      <c r="E28" s="357"/>
      <c r="F28" s="192"/>
      <c r="G28" s="347" t="s">
        <v>163</v>
      </c>
      <c r="H28" s="347"/>
      <c r="I28" s="347"/>
      <c r="J28" s="347"/>
      <c r="K28" s="345"/>
      <c r="L28" s="346"/>
    </row>
    <row r="29" spans="2:15" ht="6.75" customHeight="1" x14ac:dyDescent="0.3">
      <c r="B29" s="90"/>
      <c r="C29" s="91"/>
      <c r="D29" s="91"/>
      <c r="E29" s="91"/>
      <c r="F29" s="91"/>
      <c r="G29" s="91"/>
      <c r="H29" s="92"/>
      <c r="I29" s="91"/>
      <c r="J29" s="91"/>
      <c r="K29" s="91"/>
      <c r="L29" s="93"/>
    </row>
    <row r="30" spans="2:15" ht="14.4" customHeight="1" x14ac:dyDescent="0.3">
      <c r="B30" s="355" t="s">
        <v>100</v>
      </c>
      <c r="C30" s="356"/>
      <c r="D30" s="356"/>
      <c r="E30" s="357"/>
      <c r="F30" s="370"/>
      <c r="G30" s="371"/>
      <c r="H30" s="371"/>
      <c r="I30" s="371"/>
      <c r="J30" s="371"/>
      <c r="K30" s="371"/>
      <c r="L30" s="372"/>
    </row>
    <row r="31" spans="2:15" ht="6.75" customHeight="1" thickBot="1" x14ac:dyDescent="0.35">
      <c r="B31" s="94"/>
      <c r="C31" s="95"/>
      <c r="D31" s="95"/>
      <c r="E31" s="95"/>
      <c r="F31" s="95"/>
      <c r="G31" s="95"/>
      <c r="H31" s="95"/>
      <c r="I31" s="95"/>
      <c r="J31" s="95"/>
      <c r="K31" s="95"/>
      <c r="L31" s="96"/>
    </row>
    <row r="32" spans="2:15" s="98" customFormat="1" ht="15" customHeight="1" x14ac:dyDescent="0.3">
      <c r="B32" s="97">
        <v>1</v>
      </c>
      <c r="C32" s="373" t="s">
        <v>8</v>
      </c>
      <c r="D32" s="373"/>
      <c r="E32" s="373"/>
      <c r="F32" s="373"/>
      <c r="G32" s="373"/>
      <c r="H32" s="373"/>
      <c r="I32" s="373"/>
      <c r="J32" s="373"/>
      <c r="K32" s="373"/>
      <c r="L32" s="374"/>
      <c r="N32" s="221"/>
      <c r="O32" s="221"/>
    </row>
    <row r="33" spans="2:12" x14ac:dyDescent="0.3">
      <c r="B33" s="99"/>
      <c r="C33" s="100" t="s">
        <v>9</v>
      </c>
      <c r="D33" s="342" t="s">
        <v>1</v>
      </c>
      <c r="E33" s="343"/>
      <c r="F33" s="343"/>
      <c r="G33" s="343"/>
      <c r="H33" s="343"/>
      <c r="I33" s="343"/>
      <c r="J33" s="344"/>
      <c r="K33" s="339" t="s">
        <v>42</v>
      </c>
      <c r="L33" s="340"/>
    </row>
    <row r="34" spans="2:12" ht="15" customHeight="1" x14ac:dyDescent="0.3">
      <c r="B34" s="99"/>
      <c r="C34" s="216">
        <v>1.1000000000000001</v>
      </c>
      <c r="D34" s="347" t="s">
        <v>116</v>
      </c>
      <c r="E34" s="347"/>
      <c r="F34" s="347"/>
      <c r="G34" s="347"/>
      <c r="H34" s="347"/>
      <c r="I34" s="347"/>
      <c r="J34" s="347"/>
      <c r="K34" s="296"/>
      <c r="L34" s="297"/>
    </row>
    <row r="35" spans="2:12" ht="15" customHeight="1" x14ac:dyDescent="0.3">
      <c r="B35" s="99"/>
      <c r="C35" s="216">
        <v>1.2</v>
      </c>
      <c r="D35" s="347" t="s">
        <v>117</v>
      </c>
      <c r="E35" s="347"/>
      <c r="F35" s="347"/>
      <c r="G35" s="347"/>
      <c r="H35" s="347"/>
      <c r="I35" s="347"/>
      <c r="J35" s="347"/>
      <c r="K35" s="296"/>
      <c r="L35" s="297"/>
    </row>
    <row r="36" spans="2:12" ht="15" customHeight="1" x14ac:dyDescent="0.3">
      <c r="B36" s="99"/>
      <c r="C36" s="216">
        <v>1.3</v>
      </c>
      <c r="D36" s="347" t="s">
        <v>118</v>
      </c>
      <c r="E36" s="347"/>
      <c r="F36" s="347"/>
      <c r="G36" s="347"/>
      <c r="H36" s="347"/>
      <c r="I36" s="347"/>
      <c r="J36" s="347"/>
      <c r="K36" s="296"/>
      <c r="L36" s="297"/>
    </row>
    <row r="37" spans="2:12" ht="15" customHeight="1" x14ac:dyDescent="0.3">
      <c r="B37" s="99"/>
      <c r="C37" s="216">
        <v>1.4</v>
      </c>
      <c r="D37" s="347" t="s">
        <v>119</v>
      </c>
      <c r="E37" s="347"/>
      <c r="F37" s="347"/>
      <c r="G37" s="347"/>
      <c r="H37" s="347"/>
      <c r="I37" s="347"/>
      <c r="J37" s="347"/>
      <c r="K37" s="300"/>
      <c r="L37" s="301"/>
    </row>
    <row r="38" spans="2:12" ht="15" customHeight="1" x14ac:dyDescent="0.3">
      <c r="B38" s="99"/>
      <c r="C38" s="216">
        <v>1.5</v>
      </c>
      <c r="D38" s="347" t="s">
        <v>120</v>
      </c>
      <c r="E38" s="347"/>
      <c r="F38" s="347"/>
      <c r="G38" s="347"/>
      <c r="H38" s="347"/>
      <c r="I38" s="347"/>
      <c r="J38" s="347"/>
      <c r="K38" s="300"/>
      <c r="L38" s="301"/>
    </row>
    <row r="39" spans="2:12" ht="15" customHeight="1" x14ac:dyDescent="0.3">
      <c r="B39" s="99"/>
      <c r="C39" s="216">
        <v>1.6</v>
      </c>
      <c r="D39" s="347" t="s">
        <v>121</v>
      </c>
      <c r="E39" s="347"/>
      <c r="F39" s="347"/>
      <c r="G39" s="347"/>
      <c r="H39" s="347"/>
      <c r="I39" s="347"/>
      <c r="J39" s="347"/>
      <c r="K39" s="300"/>
      <c r="L39" s="301"/>
    </row>
    <row r="40" spans="2:12" ht="15" customHeight="1" x14ac:dyDescent="0.3">
      <c r="B40" s="99"/>
      <c r="C40" s="216">
        <v>1.7</v>
      </c>
      <c r="D40" s="347" t="s">
        <v>122</v>
      </c>
      <c r="E40" s="347"/>
      <c r="F40" s="347"/>
      <c r="G40" s="347"/>
      <c r="H40" s="347"/>
      <c r="I40" s="347"/>
      <c r="J40" s="347"/>
      <c r="K40" s="300"/>
      <c r="L40" s="301"/>
    </row>
    <row r="41" spans="2:12" ht="15" customHeight="1" x14ac:dyDescent="0.3">
      <c r="B41" s="99"/>
      <c r="C41" s="216">
        <v>1.8</v>
      </c>
      <c r="D41" s="347" t="s">
        <v>124</v>
      </c>
      <c r="E41" s="347"/>
      <c r="F41" s="347"/>
      <c r="G41" s="347"/>
      <c r="H41" s="347"/>
      <c r="I41" s="347"/>
      <c r="J41" s="347"/>
      <c r="K41" s="300"/>
      <c r="L41" s="301"/>
    </row>
    <row r="42" spans="2:12" ht="15" customHeight="1" x14ac:dyDescent="0.3">
      <c r="B42" s="99"/>
      <c r="C42" s="216">
        <v>1.9</v>
      </c>
      <c r="D42" s="347" t="s">
        <v>123</v>
      </c>
      <c r="E42" s="347"/>
      <c r="F42" s="347"/>
      <c r="G42" s="347"/>
      <c r="H42" s="347"/>
      <c r="I42" s="347"/>
      <c r="J42" s="347"/>
      <c r="K42" s="300"/>
      <c r="L42" s="301"/>
    </row>
    <row r="43" spans="2:12" ht="15" customHeight="1" x14ac:dyDescent="0.3">
      <c r="B43" s="99"/>
      <c r="C43" s="101">
        <v>1.1000000000000001</v>
      </c>
      <c r="D43" s="347" t="s">
        <v>125</v>
      </c>
      <c r="E43" s="347"/>
      <c r="F43" s="347"/>
      <c r="G43" s="347"/>
      <c r="H43" s="347"/>
      <c r="I43" s="347"/>
      <c r="J43" s="347"/>
      <c r="K43" s="300"/>
      <c r="L43" s="301"/>
    </row>
    <row r="44" spans="2:12" ht="15" customHeight="1" x14ac:dyDescent="0.3">
      <c r="B44" s="99"/>
      <c r="C44" s="216">
        <v>1.1100000000000001</v>
      </c>
      <c r="D44" s="348" t="s">
        <v>113</v>
      </c>
      <c r="E44" s="349"/>
      <c r="F44" s="349"/>
      <c r="G44" s="349"/>
      <c r="H44" s="349"/>
      <c r="I44" s="349"/>
      <c r="J44" s="350"/>
      <c r="K44" s="300"/>
      <c r="L44" s="301"/>
    </row>
    <row r="45" spans="2:12" ht="15" customHeight="1" x14ac:dyDescent="0.3">
      <c r="B45" s="99"/>
      <c r="C45" s="216">
        <v>1.1200000000000001</v>
      </c>
      <c r="D45" s="348" t="s">
        <v>114</v>
      </c>
      <c r="E45" s="349"/>
      <c r="F45" s="349"/>
      <c r="G45" s="349"/>
      <c r="H45" s="349"/>
      <c r="I45" s="349"/>
      <c r="J45" s="350"/>
      <c r="K45" s="300"/>
      <c r="L45" s="301"/>
    </row>
    <row r="46" spans="2:12" ht="15" customHeight="1" x14ac:dyDescent="0.3">
      <c r="B46" s="99"/>
      <c r="C46" s="216">
        <v>1.1299999999999999</v>
      </c>
      <c r="D46" s="347" t="s">
        <v>126</v>
      </c>
      <c r="E46" s="347"/>
      <c r="F46" s="347"/>
      <c r="G46" s="347"/>
      <c r="H46" s="347"/>
      <c r="I46" s="347"/>
      <c r="J46" s="347"/>
      <c r="K46" s="300"/>
      <c r="L46" s="301"/>
    </row>
    <row r="47" spans="2:12" ht="15" customHeight="1" x14ac:dyDescent="0.3">
      <c r="B47" s="99"/>
      <c r="C47" s="216">
        <v>1.1399999999999999</v>
      </c>
      <c r="D47" s="347" t="s">
        <v>108</v>
      </c>
      <c r="E47" s="347"/>
      <c r="F47" s="347"/>
      <c r="G47" s="347"/>
      <c r="H47" s="347"/>
      <c r="I47" s="347"/>
      <c r="J47" s="347"/>
      <c r="K47" s="300"/>
      <c r="L47" s="301"/>
    </row>
    <row r="48" spans="2:12" ht="27.6" customHeight="1" x14ac:dyDescent="0.3">
      <c r="B48" s="99"/>
      <c r="C48" s="216">
        <v>1.1499999999999999</v>
      </c>
      <c r="D48" s="348" t="s">
        <v>115</v>
      </c>
      <c r="E48" s="349"/>
      <c r="F48" s="350"/>
      <c r="G48" s="360"/>
      <c r="H48" s="361"/>
      <c r="I48" s="102" t="s">
        <v>12</v>
      </c>
      <c r="J48" s="103">
        <f>SUM(K34:L47)</f>
        <v>0</v>
      </c>
      <c r="K48" s="504">
        <f>J48*G48</f>
        <v>0</v>
      </c>
      <c r="L48" s="505"/>
    </row>
    <row r="49" spans="2:15" s="98" customFormat="1" ht="15" customHeight="1" thickBot="1" x14ac:dyDescent="0.35">
      <c r="B49" s="104"/>
      <c r="C49" s="251" t="s">
        <v>43</v>
      </c>
      <c r="D49" s="251"/>
      <c r="E49" s="251"/>
      <c r="F49" s="251"/>
      <c r="G49" s="251"/>
      <c r="H49" s="251"/>
      <c r="I49" s="251"/>
      <c r="J49" s="251"/>
      <c r="K49" s="319">
        <f>SUM(K34:L48)</f>
        <v>0</v>
      </c>
      <c r="L49" s="320"/>
      <c r="N49" s="221"/>
      <c r="O49" s="221"/>
    </row>
    <row r="50" spans="2:15" s="98" customFormat="1" ht="15" customHeight="1" x14ac:dyDescent="0.3">
      <c r="B50" s="105">
        <v>2</v>
      </c>
      <c r="C50" s="352" t="s">
        <v>60</v>
      </c>
      <c r="D50" s="353"/>
      <c r="E50" s="353"/>
      <c r="F50" s="353"/>
      <c r="G50" s="353"/>
      <c r="H50" s="353"/>
      <c r="I50" s="353"/>
      <c r="J50" s="353"/>
      <c r="K50" s="353"/>
      <c r="L50" s="354"/>
      <c r="N50" s="221"/>
      <c r="O50" s="221"/>
    </row>
    <row r="51" spans="2:15" x14ac:dyDescent="0.3">
      <c r="B51" s="99"/>
      <c r="C51" s="106" t="s">
        <v>9</v>
      </c>
      <c r="D51" s="242" t="s">
        <v>1</v>
      </c>
      <c r="E51" s="243"/>
      <c r="F51" s="244"/>
      <c r="G51" s="245" t="s">
        <v>10</v>
      </c>
      <c r="H51" s="245"/>
      <c r="I51" s="214" t="s">
        <v>61</v>
      </c>
      <c r="J51" s="214" t="s">
        <v>11</v>
      </c>
      <c r="K51" s="246" t="s">
        <v>62</v>
      </c>
      <c r="L51" s="247"/>
    </row>
    <row r="52" spans="2:15" x14ac:dyDescent="0.3">
      <c r="B52" s="99"/>
      <c r="C52" s="107">
        <v>2.1</v>
      </c>
      <c r="D52" s="291" t="s">
        <v>15</v>
      </c>
      <c r="E52" s="291"/>
      <c r="F52" s="291"/>
      <c r="G52" s="506"/>
      <c r="H52" s="507"/>
      <c r="I52" s="507"/>
      <c r="J52" s="508"/>
      <c r="K52" s="238">
        <f>SUM(K53:L59)</f>
        <v>0</v>
      </c>
      <c r="L52" s="239"/>
    </row>
    <row r="53" spans="2:15" x14ac:dyDescent="0.3">
      <c r="B53" s="99"/>
      <c r="C53" s="107" t="s">
        <v>139</v>
      </c>
      <c r="D53" s="240" t="s">
        <v>146</v>
      </c>
      <c r="E53" s="240"/>
      <c r="F53" s="240"/>
      <c r="G53" s="241"/>
      <c r="H53" s="241"/>
      <c r="I53" s="511"/>
      <c r="J53" s="512"/>
      <c r="K53" s="238">
        <f t="shared" ref="K53:K59" si="0">J53*G53</f>
        <v>0</v>
      </c>
      <c r="L53" s="239"/>
    </row>
    <row r="54" spans="2:15" x14ac:dyDescent="0.3">
      <c r="B54" s="99"/>
      <c r="C54" s="107" t="s">
        <v>140</v>
      </c>
      <c r="D54" s="240" t="s">
        <v>147</v>
      </c>
      <c r="E54" s="240"/>
      <c r="F54" s="240"/>
      <c r="G54" s="241"/>
      <c r="H54" s="241"/>
      <c r="I54" s="511"/>
      <c r="J54" s="512"/>
      <c r="K54" s="238">
        <f t="shared" si="0"/>
        <v>0</v>
      </c>
      <c r="L54" s="239"/>
    </row>
    <row r="55" spans="2:15" x14ac:dyDescent="0.3">
      <c r="B55" s="99"/>
      <c r="C55" s="107" t="s">
        <v>141</v>
      </c>
      <c r="D55" s="240" t="s">
        <v>148</v>
      </c>
      <c r="E55" s="240"/>
      <c r="F55" s="240"/>
      <c r="G55" s="241"/>
      <c r="H55" s="241"/>
      <c r="I55" s="511"/>
      <c r="J55" s="512"/>
      <c r="K55" s="238">
        <f t="shared" si="0"/>
        <v>0</v>
      </c>
      <c r="L55" s="239"/>
    </row>
    <row r="56" spans="2:15" x14ac:dyDescent="0.3">
      <c r="B56" s="99"/>
      <c r="C56" s="107" t="s">
        <v>142</v>
      </c>
      <c r="D56" s="240" t="s">
        <v>149</v>
      </c>
      <c r="E56" s="240"/>
      <c r="F56" s="240"/>
      <c r="G56" s="241"/>
      <c r="H56" s="241"/>
      <c r="I56" s="511"/>
      <c r="J56" s="512"/>
      <c r="K56" s="238">
        <f t="shared" si="0"/>
        <v>0</v>
      </c>
      <c r="L56" s="239"/>
    </row>
    <row r="57" spans="2:15" x14ac:dyDescent="0.3">
      <c r="B57" s="99"/>
      <c r="C57" s="107" t="s">
        <v>143</v>
      </c>
      <c r="D57" s="240" t="s">
        <v>150</v>
      </c>
      <c r="E57" s="240"/>
      <c r="F57" s="240"/>
      <c r="G57" s="241"/>
      <c r="H57" s="241"/>
      <c r="I57" s="511"/>
      <c r="J57" s="512"/>
      <c r="K57" s="238">
        <f t="shared" si="0"/>
        <v>0</v>
      </c>
      <c r="L57" s="239"/>
    </row>
    <row r="58" spans="2:15" x14ac:dyDescent="0.3">
      <c r="B58" s="99"/>
      <c r="C58" s="107" t="s">
        <v>144</v>
      </c>
      <c r="D58" s="240" t="s">
        <v>151</v>
      </c>
      <c r="E58" s="240"/>
      <c r="F58" s="240"/>
      <c r="G58" s="241"/>
      <c r="H58" s="241"/>
      <c r="I58" s="511"/>
      <c r="J58" s="512"/>
      <c r="K58" s="238">
        <f t="shared" si="0"/>
        <v>0</v>
      </c>
      <c r="L58" s="239"/>
    </row>
    <row r="59" spans="2:15" x14ac:dyDescent="0.3">
      <c r="B59" s="99"/>
      <c r="C59" s="107" t="s">
        <v>145</v>
      </c>
      <c r="D59" s="240" t="s">
        <v>152</v>
      </c>
      <c r="E59" s="240"/>
      <c r="F59" s="240"/>
      <c r="G59" s="241"/>
      <c r="H59" s="241"/>
      <c r="I59" s="511"/>
      <c r="J59" s="512"/>
      <c r="K59" s="238">
        <f t="shared" si="0"/>
        <v>0</v>
      </c>
      <c r="L59" s="239"/>
    </row>
    <row r="60" spans="2:15" s="98" customFormat="1" ht="15" customHeight="1" thickBot="1" x14ac:dyDescent="0.35">
      <c r="B60" s="104"/>
      <c r="C60" s="251" t="s">
        <v>93</v>
      </c>
      <c r="D60" s="251"/>
      <c r="E60" s="251"/>
      <c r="F60" s="251"/>
      <c r="G60" s="251"/>
      <c r="H60" s="251"/>
      <c r="I60" s="251"/>
      <c r="J60" s="251"/>
      <c r="K60" s="319">
        <f>SUM(K52)</f>
        <v>0</v>
      </c>
      <c r="L60" s="320"/>
      <c r="N60" s="221"/>
      <c r="O60" s="221"/>
    </row>
    <row r="61" spans="2:15" s="98" customFormat="1" ht="15" customHeight="1" x14ac:dyDescent="0.3">
      <c r="B61" s="105">
        <v>3</v>
      </c>
      <c r="C61" s="352" t="s">
        <v>84</v>
      </c>
      <c r="D61" s="353"/>
      <c r="E61" s="353"/>
      <c r="F61" s="353"/>
      <c r="G61" s="353"/>
      <c r="H61" s="353"/>
      <c r="I61" s="353"/>
      <c r="J61" s="353"/>
      <c r="K61" s="353"/>
      <c r="L61" s="354"/>
      <c r="N61" s="221"/>
      <c r="O61" s="221"/>
    </row>
    <row r="62" spans="2:15" x14ac:dyDescent="0.3">
      <c r="B62" s="99"/>
      <c r="C62" s="106" t="s">
        <v>9</v>
      </c>
      <c r="D62" s="242" t="s">
        <v>1</v>
      </c>
      <c r="E62" s="243"/>
      <c r="F62" s="244"/>
      <c r="G62" s="245" t="s">
        <v>10</v>
      </c>
      <c r="H62" s="245"/>
      <c r="I62" s="214" t="s">
        <v>61</v>
      </c>
      <c r="J62" s="214" t="s">
        <v>11</v>
      </c>
      <c r="K62" s="246" t="s">
        <v>62</v>
      </c>
      <c r="L62" s="247"/>
    </row>
    <row r="63" spans="2:15" x14ac:dyDescent="0.3">
      <c r="B63" s="108"/>
      <c r="C63" s="217">
        <v>3.1</v>
      </c>
      <c r="D63" s="326" t="s">
        <v>87</v>
      </c>
      <c r="E63" s="326"/>
      <c r="F63" s="326"/>
      <c r="G63" s="290"/>
      <c r="H63" s="290"/>
      <c r="I63" s="109" t="s">
        <v>12</v>
      </c>
      <c r="J63" s="110">
        <f>K49</f>
        <v>0</v>
      </c>
      <c r="K63" s="298">
        <f>J63*G63</f>
        <v>0</v>
      </c>
      <c r="L63" s="299"/>
    </row>
    <row r="64" spans="2:15" s="98" customFormat="1" ht="15" customHeight="1" thickBot="1" x14ac:dyDescent="0.35">
      <c r="B64" s="111"/>
      <c r="C64" s="266" t="s">
        <v>85</v>
      </c>
      <c r="D64" s="267"/>
      <c r="E64" s="267"/>
      <c r="F64" s="267"/>
      <c r="G64" s="267"/>
      <c r="H64" s="267"/>
      <c r="I64" s="267"/>
      <c r="J64" s="268"/>
      <c r="K64" s="269">
        <f>SUM(K63)</f>
        <v>0</v>
      </c>
      <c r="L64" s="270"/>
      <c r="N64" s="221"/>
      <c r="O64" s="221"/>
    </row>
    <row r="65" spans="2:18" s="98" customFormat="1" ht="15" customHeight="1" x14ac:dyDescent="0.3">
      <c r="B65" s="105">
        <v>4</v>
      </c>
      <c r="C65" s="352" t="s">
        <v>13</v>
      </c>
      <c r="D65" s="353"/>
      <c r="E65" s="353"/>
      <c r="F65" s="353"/>
      <c r="G65" s="353"/>
      <c r="H65" s="353"/>
      <c r="I65" s="353"/>
      <c r="J65" s="353"/>
      <c r="K65" s="353"/>
      <c r="L65" s="354"/>
      <c r="N65" s="221"/>
      <c r="O65" s="221"/>
    </row>
    <row r="66" spans="2:18" x14ac:dyDescent="0.3">
      <c r="B66" s="99"/>
      <c r="C66" s="106" t="s">
        <v>9</v>
      </c>
      <c r="D66" s="242" t="s">
        <v>1</v>
      </c>
      <c r="E66" s="243"/>
      <c r="F66" s="244"/>
      <c r="G66" s="245" t="s">
        <v>10</v>
      </c>
      <c r="H66" s="245"/>
      <c r="I66" s="214" t="s">
        <v>61</v>
      </c>
      <c r="J66" s="214" t="s">
        <v>11</v>
      </c>
      <c r="K66" s="246" t="s">
        <v>62</v>
      </c>
      <c r="L66" s="247"/>
    </row>
    <row r="67" spans="2:18" x14ac:dyDescent="0.3">
      <c r="B67" s="99"/>
      <c r="C67" s="216">
        <v>4.0999999999999996</v>
      </c>
      <c r="D67" s="274" t="s">
        <v>69</v>
      </c>
      <c r="E67" s="274"/>
      <c r="F67" s="274"/>
      <c r="G67" s="277"/>
      <c r="H67" s="277"/>
      <c r="I67" s="102" t="s">
        <v>70</v>
      </c>
      <c r="J67" s="218"/>
      <c r="K67" s="275">
        <f t="shared" ref="K67:K72" si="1">G67*J67</f>
        <v>0</v>
      </c>
      <c r="L67" s="276"/>
    </row>
    <row r="68" spans="2:18" x14ac:dyDescent="0.3">
      <c r="B68" s="99"/>
      <c r="C68" s="216">
        <v>4.2</v>
      </c>
      <c r="D68" s="274" t="s">
        <v>67</v>
      </c>
      <c r="E68" s="274"/>
      <c r="F68" s="274"/>
      <c r="G68" s="277"/>
      <c r="H68" s="277"/>
      <c r="I68" s="102" t="s">
        <v>64</v>
      </c>
      <c r="J68" s="218"/>
      <c r="K68" s="275">
        <f t="shared" si="1"/>
        <v>0</v>
      </c>
      <c r="L68" s="276"/>
    </row>
    <row r="69" spans="2:18" x14ac:dyDescent="0.3">
      <c r="B69" s="99"/>
      <c r="C69" s="216">
        <v>4.3</v>
      </c>
      <c r="D69" s="274" t="s">
        <v>65</v>
      </c>
      <c r="E69" s="274"/>
      <c r="F69" s="274"/>
      <c r="G69" s="277"/>
      <c r="H69" s="277"/>
      <c r="I69" s="102" t="s">
        <v>64</v>
      </c>
      <c r="J69" s="218"/>
      <c r="K69" s="275">
        <f t="shared" si="1"/>
        <v>0</v>
      </c>
      <c r="L69" s="276"/>
    </row>
    <row r="70" spans="2:18" x14ac:dyDescent="0.3">
      <c r="B70" s="99"/>
      <c r="C70" s="216">
        <v>4.4000000000000004</v>
      </c>
      <c r="D70" s="274" t="s">
        <v>68</v>
      </c>
      <c r="E70" s="274"/>
      <c r="F70" s="274"/>
      <c r="G70" s="277"/>
      <c r="H70" s="277"/>
      <c r="I70" s="102" t="s">
        <v>64</v>
      </c>
      <c r="J70" s="218"/>
      <c r="K70" s="275">
        <f t="shared" si="1"/>
        <v>0</v>
      </c>
      <c r="L70" s="276"/>
    </row>
    <row r="71" spans="2:18" x14ac:dyDescent="0.3">
      <c r="B71" s="99"/>
      <c r="C71" s="216">
        <v>4.5</v>
      </c>
      <c r="D71" s="274" t="s">
        <v>66</v>
      </c>
      <c r="E71" s="274"/>
      <c r="F71" s="274"/>
      <c r="G71" s="277"/>
      <c r="H71" s="277"/>
      <c r="I71" s="102" t="s">
        <v>64</v>
      </c>
      <c r="J71" s="218"/>
      <c r="K71" s="275">
        <f t="shared" si="1"/>
        <v>0</v>
      </c>
      <c r="L71" s="276"/>
    </row>
    <row r="72" spans="2:18" x14ac:dyDescent="0.3">
      <c r="B72" s="99"/>
      <c r="C72" s="216">
        <v>4.5999999999999996</v>
      </c>
      <c r="D72" s="274" t="s">
        <v>63</v>
      </c>
      <c r="E72" s="274"/>
      <c r="F72" s="274"/>
      <c r="G72" s="277"/>
      <c r="H72" s="277"/>
      <c r="I72" s="102" t="s">
        <v>64</v>
      </c>
      <c r="J72" s="218"/>
      <c r="K72" s="275">
        <f t="shared" si="1"/>
        <v>0</v>
      </c>
      <c r="L72" s="276"/>
    </row>
    <row r="73" spans="2:18" s="98" customFormat="1" ht="15" customHeight="1" thickBot="1" x14ac:dyDescent="0.35">
      <c r="B73" s="104"/>
      <c r="C73" s="251" t="s">
        <v>71</v>
      </c>
      <c r="D73" s="251"/>
      <c r="E73" s="251"/>
      <c r="F73" s="251"/>
      <c r="G73" s="251"/>
      <c r="H73" s="251"/>
      <c r="I73" s="251"/>
      <c r="J73" s="251"/>
      <c r="K73" s="319">
        <f>SUM(K67:L72)</f>
        <v>0</v>
      </c>
      <c r="L73" s="320"/>
      <c r="N73" s="221"/>
      <c r="O73" s="221"/>
    </row>
    <row r="74" spans="2:18" s="98" customFormat="1" ht="15" customHeight="1" x14ac:dyDescent="0.3">
      <c r="B74" s="105">
        <v>5</v>
      </c>
      <c r="C74" s="252" t="s">
        <v>44</v>
      </c>
      <c r="D74" s="253"/>
      <c r="E74" s="253"/>
      <c r="F74" s="253"/>
      <c r="G74" s="253"/>
      <c r="H74" s="253"/>
      <c r="I74" s="253"/>
      <c r="J74" s="253"/>
      <c r="K74" s="253"/>
      <c r="L74" s="254"/>
      <c r="N74" s="221"/>
      <c r="O74" s="221"/>
    </row>
    <row r="75" spans="2:18" s="98" customFormat="1" ht="6.75" customHeight="1" x14ac:dyDescent="0.3">
      <c r="B75" s="112"/>
      <c r="C75" s="113"/>
      <c r="D75" s="114"/>
      <c r="E75" s="114"/>
      <c r="F75" s="114"/>
      <c r="G75" s="114"/>
      <c r="H75" s="114"/>
      <c r="I75" s="114"/>
      <c r="J75" s="114"/>
      <c r="K75" s="114"/>
      <c r="L75" s="115"/>
      <c r="N75" s="221"/>
      <c r="O75" s="221"/>
    </row>
    <row r="76" spans="2:18" x14ac:dyDescent="0.3">
      <c r="B76" s="108"/>
      <c r="C76" s="116" t="s">
        <v>136</v>
      </c>
      <c r="D76" s="88"/>
      <c r="E76" s="88"/>
      <c r="F76" s="88"/>
      <c r="G76" s="258"/>
      <c r="H76" s="259"/>
      <c r="I76" s="213" t="s">
        <v>12</v>
      </c>
      <c r="J76" s="117">
        <f>K49+K60+K64</f>
        <v>0</v>
      </c>
      <c r="K76" s="260">
        <f>J76*G76</f>
        <v>0</v>
      </c>
      <c r="L76" s="261"/>
      <c r="O76" s="222" t="s">
        <v>12</v>
      </c>
    </row>
    <row r="77" spans="2:18" s="119" customFormat="1" ht="27" customHeight="1" x14ac:dyDescent="0.3">
      <c r="B77" s="118"/>
      <c r="C77" s="358" t="s">
        <v>164</v>
      </c>
      <c r="D77" s="331"/>
      <c r="E77" s="331"/>
      <c r="F77" s="359"/>
      <c r="G77" s="509">
        <v>1</v>
      </c>
      <c r="H77" s="510"/>
      <c r="I77" s="215" t="s">
        <v>47</v>
      </c>
      <c r="J77" s="219"/>
      <c r="K77" s="294">
        <f>J77*G77</f>
        <v>0</v>
      </c>
      <c r="L77" s="295"/>
      <c r="N77" s="223"/>
      <c r="O77" s="224" t="s">
        <v>47</v>
      </c>
      <c r="Q77" s="119" t="s">
        <v>12</v>
      </c>
      <c r="R77" s="120" t="s">
        <v>12</v>
      </c>
    </row>
    <row r="78" spans="2:18" x14ac:dyDescent="0.3">
      <c r="B78" s="108"/>
      <c r="C78" s="116" t="s">
        <v>165</v>
      </c>
      <c r="D78" s="88"/>
      <c r="E78" s="88"/>
      <c r="F78" s="88"/>
      <c r="G78" s="258"/>
      <c r="H78" s="259"/>
      <c r="I78" s="102" t="s">
        <v>12</v>
      </c>
      <c r="J78" s="117">
        <f>K49+K60+K64+K76+K77</f>
        <v>0</v>
      </c>
      <c r="K78" s="260">
        <f>J78*G78</f>
        <v>0</v>
      </c>
      <c r="L78" s="261"/>
      <c r="Q78" s="77" t="s">
        <v>47</v>
      </c>
      <c r="R78" s="121">
        <v>1</v>
      </c>
    </row>
    <row r="79" spans="2:18" s="98" customFormat="1" ht="6.75" customHeight="1" x14ac:dyDescent="0.3">
      <c r="B79" s="112"/>
      <c r="C79" s="122"/>
      <c r="D79" s="123"/>
      <c r="E79" s="123"/>
      <c r="F79" s="123"/>
      <c r="G79" s="123"/>
      <c r="H79" s="123"/>
      <c r="I79" s="123"/>
      <c r="J79" s="123"/>
      <c r="K79" s="123"/>
      <c r="L79" s="124"/>
      <c r="N79" s="221"/>
      <c r="O79" s="221"/>
    </row>
    <row r="80" spans="2:18" x14ac:dyDescent="0.3">
      <c r="B80" s="108"/>
      <c r="C80" s="321" t="s">
        <v>72</v>
      </c>
      <c r="D80" s="322"/>
      <c r="E80" s="322"/>
      <c r="F80" s="322"/>
      <c r="G80" s="322"/>
      <c r="H80" s="322"/>
      <c r="I80" s="322"/>
      <c r="J80" s="323"/>
      <c r="K80" s="292">
        <f>K77+K76+K78</f>
        <v>0</v>
      </c>
      <c r="L80" s="293"/>
    </row>
    <row r="81" spans="2:15" ht="6.75" customHeight="1" thickBot="1" x14ac:dyDescent="0.35">
      <c r="B81" s="125"/>
      <c r="C81" s="126"/>
      <c r="D81" s="127"/>
      <c r="E81" s="127"/>
      <c r="F81" s="127"/>
      <c r="G81" s="127"/>
      <c r="H81" s="127"/>
      <c r="I81" s="127"/>
      <c r="J81" s="127"/>
      <c r="K81" s="128"/>
      <c r="L81" s="129"/>
    </row>
    <row r="82" spans="2:15" ht="6.75" customHeight="1" x14ac:dyDescent="0.3">
      <c r="B82" s="130"/>
      <c r="C82" s="131"/>
      <c r="D82" s="132"/>
      <c r="E82" s="132"/>
      <c r="F82" s="132"/>
      <c r="G82" s="132"/>
      <c r="H82" s="132"/>
      <c r="I82" s="132"/>
      <c r="J82" s="132"/>
      <c r="K82" s="133"/>
      <c r="L82" s="134"/>
    </row>
    <row r="83" spans="2:15" s="135" customFormat="1" ht="12.6" x14ac:dyDescent="0.3">
      <c r="B83" s="262" t="s">
        <v>74</v>
      </c>
      <c r="C83" s="263"/>
      <c r="D83" s="263"/>
      <c r="E83" s="263"/>
      <c r="F83" s="263"/>
      <c r="G83" s="263"/>
      <c r="H83" s="263"/>
      <c r="I83" s="263"/>
      <c r="J83" s="263"/>
      <c r="K83" s="264">
        <f>K49+K60+K64+K73+K80</f>
        <v>0</v>
      </c>
      <c r="L83" s="265"/>
      <c r="N83" s="225"/>
      <c r="O83" s="225"/>
    </row>
    <row r="84" spans="2:15" s="98" customFormat="1" ht="6.75" customHeight="1" x14ac:dyDescent="0.3">
      <c r="B84" s="136"/>
      <c r="C84" s="137"/>
      <c r="D84" s="137"/>
      <c r="E84" s="137"/>
      <c r="F84" s="137"/>
      <c r="G84" s="137"/>
      <c r="H84" s="137"/>
      <c r="I84" s="137"/>
      <c r="J84" s="137"/>
      <c r="K84" s="138"/>
      <c r="L84" s="139"/>
      <c r="N84" s="221"/>
      <c r="O84" s="221"/>
    </row>
    <row r="85" spans="2:15" s="98" customFormat="1" x14ac:dyDescent="0.3">
      <c r="B85" s="140" t="s">
        <v>95</v>
      </c>
      <c r="C85" s="141"/>
      <c r="D85" s="141"/>
      <c r="E85" s="141"/>
      <c r="F85" s="142"/>
      <c r="G85" s="341">
        <v>0.13500000000000001</v>
      </c>
      <c r="H85" s="341"/>
      <c r="I85" s="102" t="s">
        <v>12</v>
      </c>
      <c r="J85" s="143">
        <f>K49+K64+K80</f>
        <v>0</v>
      </c>
      <c r="K85" s="272">
        <f>J85*G85</f>
        <v>0</v>
      </c>
      <c r="L85" s="273"/>
      <c r="N85" s="221"/>
      <c r="O85" s="221"/>
    </row>
    <row r="86" spans="2:15" s="98" customFormat="1" x14ac:dyDescent="0.3">
      <c r="B86" s="140" t="s">
        <v>96</v>
      </c>
      <c r="C86" s="141"/>
      <c r="D86" s="141"/>
      <c r="E86" s="141"/>
      <c r="F86" s="142"/>
      <c r="G86" s="271">
        <v>0.23</v>
      </c>
      <c r="H86" s="271"/>
      <c r="I86" s="102" t="s">
        <v>12</v>
      </c>
      <c r="J86" s="143">
        <f>K60</f>
        <v>0</v>
      </c>
      <c r="K86" s="272">
        <f>J86*G86</f>
        <v>0</v>
      </c>
      <c r="L86" s="273"/>
      <c r="N86" s="221"/>
      <c r="O86" s="221"/>
    </row>
    <row r="87" spans="2:15" s="98" customFormat="1" x14ac:dyDescent="0.3">
      <c r="B87" s="305" t="s">
        <v>111</v>
      </c>
      <c r="C87" s="306"/>
      <c r="D87" s="306"/>
      <c r="E87" s="306"/>
      <c r="F87" s="307"/>
      <c r="G87" s="311">
        <v>1</v>
      </c>
      <c r="H87" s="312"/>
      <c r="I87" s="315" t="s">
        <v>47</v>
      </c>
      <c r="J87" s="317"/>
      <c r="K87" s="272">
        <f>J87*G87</f>
        <v>0</v>
      </c>
      <c r="L87" s="273"/>
      <c r="N87" s="221"/>
      <c r="O87" s="221"/>
    </row>
    <row r="88" spans="2:15" s="98" customFormat="1" ht="27.9" customHeight="1" x14ac:dyDescent="0.3">
      <c r="B88" s="308" t="s">
        <v>109</v>
      </c>
      <c r="C88" s="309"/>
      <c r="D88" s="309"/>
      <c r="E88" s="309"/>
      <c r="F88" s="310"/>
      <c r="G88" s="313"/>
      <c r="H88" s="314"/>
      <c r="I88" s="316"/>
      <c r="J88" s="318"/>
      <c r="K88" s="272"/>
      <c r="L88" s="273"/>
      <c r="N88" s="221"/>
      <c r="O88" s="221"/>
    </row>
    <row r="89" spans="2:15" s="98" customFormat="1" ht="6.75" customHeight="1" x14ac:dyDescent="0.3">
      <c r="B89" s="136"/>
      <c r="C89" s="144"/>
      <c r="D89" s="114"/>
      <c r="E89" s="114"/>
      <c r="F89" s="114"/>
      <c r="G89" s="114"/>
      <c r="H89" s="114"/>
      <c r="I89" s="114"/>
      <c r="J89" s="114"/>
      <c r="K89" s="114"/>
      <c r="L89" s="115"/>
      <c r="N89" s="221"/>
      <c r="O89" s="221"/>
    </row>
    <row r="90" spans="2:15" s="98" customFormat="1" ht="12.6" x14ac:dyDescent="0.3">
      <c r="B90" s="262" t="s">
        <v>75</v>
      </c>
      <c r="C90" s="263"/>
      <c r="D90" s="263"/>
      <c r="E90" s="263"/>
      <c r="F90" s="263"/>
      <c r="G90" s="263"/>
      <c r="H90" s="263"/>
      <c r="I90" s="263"/>
      <c r="J90" s="263"/>
      <c r="K90" s="303">
        <f>K83+K85+K86+K87</f>
        <v>0</v>
      </c>
      <c r="L90" s="304"/>
      <c r="N90" s="221"/>
      <c r="O90" s="221"/>
    </row>
    <row r="91" spans="2:15" s="98" customFormat="1" ht="6.75" customHeight="1" thickBot="1" x14ac:dyDescent="0.35">
      <c r="B91" s="145"/>
      <c r="C91" s="146"/>
      <c r="D91" s="127"/>
      <c r="E91" s="127"/>
      <c r="F91" s="127"/>
      <c r="G91" s="127"/>
      <c r="H91" s="127"/>
      <c r="I91" s="127"/>
      <c r="J91" s="127"/>
      <c r="K91" s="127" t="s">
        <v>112</v>
      </c>
      <c r="L91" s="147"/>
      <c r="N91" s="221"/>
      <c r="O91" s="221"/>
    </row>
    <row r="92" spans="2:15" s="98" customFormat="1" ht="6.75" customHeight="1" thickBot="1" x14ac:dyDescent="0.35">
      <c r="B92" s="97"/>
      <c r="C92" s="148"/>
      <c r="D92" s="149"/>
      <c r="E92" s="149"/>
      <c r="F92" s="149"/>
      <c r="G92" s="149"/>
      <c r="H92" s="149"/>
      <c r="I92" s="149"/>
      <c r="J92" s="149"/>
      <c r="K92" s="149"/>
      <c r="L92" s="150"/>
      <c r="N92" s="221"/>
      <c r="O92" s="221"/>
    </row>
    <row r="93" spans="2:15" ht="13.8" thickBot="1" x14ac:dyDescent="0.35">
      <c r="B93" s="87" t="s">
        <v>22</v>
      </c>
      <c r="C93" s="144"/>
      <c r="D93" s="114"/>
      <c r="E93" s="151">
        <v>0</v>
      </c>
      <c r="F93" s="195">
        <f>F22/1000</f>
        <v>0</v>
      </c>
      <c r="G93" s="114" t="s">
        <v>14</v>
      </c>
      <c r="H93" s="114"/>
      <c r="I93" s="114"/>
      <c r="J93" s="137" t="s">
        <v>97</v>
      </c>
      <c r="K93" s="248" t="e">
        <f>K83/F93</f>
        <v>#DIV/0!</v>
      </c>
      <c r="L93" s="249"/>
    </row>
    <row r="94" spans="2:15" ht="13.8" thickBot="1" x14ac:dyDescent="0.35">
      <c r="B94" s="87"/>
      <c r="C94" s="144"/>
      <c r="D94" s="114"/>
      <c r="E94" s="114"/>
      <c r="F94" s="152"/>
      <c r="G94" s="151"/>
      <c r="H94" s="114"/>
      <c r="I94" s="114"/>
      <c r="J94" s="137" t="s">
        <v>98</v>
      </c>
      <c r="K94" s="248" t="e">
        <f>K90/F93</f>
        <v>#DIV/0!</v>
      </c>
      <c r="L94" s="249"/>
    </row>
    <row r="95" spans="2:15" ht="7.5" customHeight="1" thickBot="1" x14ac:dyDescent="0.35">
      <c r="B95" s="125"/>
      <c r="C95" s="146"/>
      <c r="D95" s="127"/>
      <c r="E95" s="153"/>
      <c r="F95" s="153"/>
      <c r="G95" s="127"/>
      <c r="H95" s="127"/>
      <c r="I95" s="127"/>
      <c r="J95" s="154"/>
      <c r="K95" s="155"/>
      <c r="L95" s="156"/>
    </row>
    <row r="96" spans="2:15" ht="6.75" customHeight="1" x14ac:dyDescent="0.3">
      <c r="B96" s="157"/>
      <c r="C96" s="158"/>
      <c r="D96" s="98"/>
      <c r="E96" s="98"/>
      <c r="F96" s="98"/>
      <c r="G96" s="98"/>
      <c r="H96" s="98"/>
      <c r="I96" s="98"/>
      <c r="J96" s="98"/>
      <c r="K96" s="159"/>
      <c r="L96" s="160"/>
    </row>
    <row r="97" spans="2:15" x14ac:dyDescent="0.3">
      <c r="B97" s="87" t="s">
        <v>90</v>
      </c>
      <c r="C97" s="144"/>
      <c r="D97" s="114"/>
      <c r="E97" s="114"/>
      <c r="F97" s="114"/>
      <c r="G97" s="114"/>
      <c r="H97" s="114"/>
      <c r="I97" s="114"/>
      <c r="J97" s="114"/>
      <c r="K97" s="161"/>
      <c r="L97" s="162"/>
    </row>
    <row r="98" spans="2:15" ht="60" customHeight="1" thickBot="1" x14ac:dyDescent="0.35">
      <c r="B98" s="255" t="s">
        <v>166</v>
      </c>
      <c r="C98" s="256"/>
      <c r="D98" s="256"/>
      <c r="E98" s="256"/>
      <c r="F98" s="256"/>
      <c r="G98" s="256"/>
      <c r="H98" s="256"/>
      <c r="I98" s="256"/>
      <c r="J98" s="256"/>
      <c r="K98" s="256"/>
      <c r="L98" s="257"/>
    </row>
    <row r="99" spans="2:15" ht="6.75" customHeight="1" thickBot="1" x14ac:dyDescent="0.35">
      <c r="B99" s="163"/>
      <c r="C99" s="164"/>
      <c r="D99" s="164"/>
      <c r="E99" s="164"/>
      <c r="F99" s="164"/>
      <c r="G99" s="164"/>
      <c r="H99" s="164"/>
      <c r="I99" s="164"/>
      <c r="J99" s="164"/>
      <c r="K99" s="165"/>
      <c r="L99" s="166"/>
    </row>
    <row r="100" spans="2:15" ht="6.75" customHeight="1" x14ac:dyDescent="0.3">
      <c r="B100" s="99"/>
      <c r="C100" s="88"/>
      <c r="D100" s="88"/>
      <c r="E100" s="88"/>
      <c r="F100" s="88"/>
      <c r="G100" s="88"/>
      <c r="H100" s="88"/>
      <c r="I100" s="88"/>
      <c r="J100" s="88"/>
      <c r="K100" s="88"/>
      <c r="L100" s="89"/>
    </row>
    <row r="101" spans="2:15" s="98" customFormat="1" ht="12.6" x14ac:dyDescent="0.3">
      <c r="B101" s="167" t="s">
        <v>2</v>
      </c>
      <c r="C101" s="302" t="s">
        <v>3</v>
      </c>
      <c r="D101" s="302"/>
      <c r="E101" s="302"/>
      <c r="F101" s="302"/>
      <c r="G101" s="250" t="s">
        <v>4</v>
      </c>
      <c r="H101" s="250"/>
      <c r="I101" s="250" t="s">
        <v>5</v>
      </c>
      <c r="J101" s="250"/>
      <c r="K101" s="250" t="s">
        <v>6</v>
      </c>
      <c r="L101" s="289"/>
      <c r="N101" s="221"/>
      <c r="O101" s="221"/>
    </row>
    <row r="102" spans="2:15" x14ac:dyDescent="0.3">
      <c r="B102" s="193"/>
      <c r="C102" s="280"/>
      <c r="D102" s="280"/>
      <c r="E102" s="280"/>
      <c r="F102" s="280"/>
      <c r="G102" s="277"/>
      <c r="H102" s="277"/>
      <c r="I102" s="277"/>
      <c r="J102" s="277"/>
      <c r="K102" s="283"/>
      <c r="L102" s="284"/>
    </row>
    <row r="103" spans="2:15" x14ac:dyDescent="0.3">
      <c r="B103" s="194"/>
      <c r="C103" s="279"/>
      <c r="D103" s="279"/>
      <c r="E103" s="279"/>
      <c r="F103" s="279"/>
      <c r="G103" s="285"/>
      <c r="H103" s="285"/>
      <c r="I103" s="285"/>
      <c r="J103" s="285"/>
      <c r="K103" s="281"/>
      <c r="L103" s="282"/>
    </row>
    <row r="104" spans="2:15" ht="6.75" customHeight="1" thickBot="1" x14ac:dyDescent="0.35">
      <c r="B104" s="81"/>
      <c r="C104" s="82"/>
      <c r="D104" s="82"/>
      <c r="E104" s="82"/>
      <c r="F104" s="82"/>
      <c r="G104" s="82"/>
      <c r="H104" s="82"/>
      <c r="I104" s="82"/>
      <c r="J104" s="82"/>
      <c r="K104" s="82"/>
      <c r="L104" s="83"/>
    </row>
    <row r="105" spans="2:15" ht="6.75" customHeight="1" x14ac:dyDescent="0.3">
      <c r="B105" s="99"/>
      <c r="C105" s="92"/>
      <c r="D105" s="92"/>
      <c r="E105" s="92"/>
      <c r="F105" s="92"/>
      <c r="G105" s="92"/>
      <c r="H105" s="92"/>
      <c r="I105" s="92"/>
      <c r="J105" s="92"/>
      <c r="K105" s="92"/>
      <c r="L105" s="93"/>
    </row>
    <row r="106" spans="2:15" ht="55.8" customHeight="1" thickBot="1" x14ac:dyDescent="0.35">
      <c r="B106" s="125" t="s">
        <v>21</v>
      </c>
      <c r="C106" s="286" t="s">
        <v>132</v>
      </c>
      <c r="D106" s="287"/>
      <c r="E106" s="287"/>
      <c r="F106" s="287"/>
      <c r="G106" s="287"/>
      <c r="H106" s="287"/>
      <c r="I106" s="287"/>
      <c r="J106" s="287"/>
      <c r="K106" s="287"/>
      <c r="L106" s="288"/>
    </row>
    <row r="107" spans="2:15" ht="12" customHeight="1" x14ac:dyDescent="0.3">
      <c r="C107" s="278"/>
      <c r="D107" s="278"/>
      <c r="E107" s="278"/>
      <c r="F107" s="278"/>
      <c r="G107" s="278"/>
      <c r="H107" s="278"/>
      <c r="I107" s="278"/>
      <c r="J107" s="278"/>
      <c r="K107" s="278"/>
      <c r="L107" s="278"/>
    </row>
    <row r="108" spans="2:15" x14ac:dyDescent="0.3">
      <c r="C108" s="278"/>
      <c r="D108" s="278"/>
      <c r="E108" s="278"/>
      <c r="F108" s="278"/>
      <c r="G108" s="278"/>
      <c r="H108" s="278"/>
      <c r="I108" s="278"/>
      <c r="J108" s="278"/>
      <c r="K108" s="278"/>
      <c r="L108" s="278"/>
    </row>
    <row r="109" spans="2:15" ht="12" customHeight="1" x14ac:dyDescent="0.3">
      <c r="C109" s="278"/>
      <c r="D109" s="278"/>
      <c r="E109" s="278"/>
      <c r="F109" s="278"/>
      <c r="G109" s="278"/>
      <c r="H109" s="278"/>
      <c r="I109" s="278"/>
      <c r="J109" s="278"/>
      <c r="K109" s="278"/>
      <c r="L109" s="278"/>
    </row>
  </sheetData>
  <sheetProtection algorithmName="SHA-512" hashValue="3i2rQm0g3Z1YcWxKKtbC6TM1z6HgiNA6BAvo/yW1denB6Vg/wqC0Xd6oLTK5MZuKQ+XqlYF2mwsC3tJ4O8zCIQ==" saltValue="RbaM7JARdGb4vgWsn5rQbQ==" spinCount="100000" sheet="1" selectLockedCells="1"/>
  <mergeCells count="177">
    <mergeCell ref="C77:F77"/>
    <mergeCell ref="D48:F48"/>
    <mergeCell ref="G48:H48"/>
    <mergeCell ref="K47:L47"/>
    <mergeCell ref="D67:F67"/>
    <mergeCell ref="G67:H67"/>
    <mergeCell ref="K67:L67"/>
    <mergeCell ref="G10:J10"/>
    <mergeCell ref="E10:F10"/>
    <mergeCell ref="G12:J12"/>
    <mergeCell ref="G14:J14"/>
    <mergeCell ref="E12:F12"/>
    <mergeCell ref="E14:F14"/>
    <mergeCell ref="B30:E30"/>
    <mergeCell ref="F30:L30"/>
    <mergeCell ref="B20:E20"/>
    <mergeCell ref="B18:E18"/>
    <mergeCell ref="B24:E24"/>
    <mergeCell ref="B28:E28"/>
    <mergeCell ref="G66:H66"/>
    <mergeCell ref="K66:L66"/>
    <mergeCell ref="C32:L32"/>
    <mergeCell ref="K28:L28"/>
    <mergeCell ref="K26:L26"/>
    <mergeCell ref="C50:L50"/>
    <mergeCell ref="C61:L61"/>
    <mergeCell ref="C65:L65"/>
    <mergeCell ref="D37:J37"/>
    <mergeCell ref="B26:E26"/>
    <mergeCell ref="B22:E22"/>
    <mergeCell ref="D44:J44"/>
    <mergeCell ref="D43:J43"/>
    <mergeCell ref="D42:J42"/>
    <mergeCell ref="D41:J41"/>
    <mergeCell ref="D40:J40"/>
    <mergeCell ref="D39:J39"/>
    <mergeCell ref="D38:J38"/>
    <mergeCell ref="D34:J34"/>
    <mergeCell ref="K24:L24"/>
    <mergeCell ref="G28:J28"/>
    <mergeCell ref="G26:J26"/>
    <mergeCell ref="G24:J24"/>
    <mergeCell ref="G22:J22"/>
    <mergeCell ref="K48:L48"/>
    <mergeCell ref="D35:J35"/>
    <mergeCell ref="D36:J36"/>
    <mergeCell ref="K43:L43"/>
    <mergeCell ref="K40:L40"/>
    <mergeCell ref="D33:J33"/>
    <mergeCell ref="K22:L22"/>
    <mergeCell ref="K20:L20"/>
    <mergeCell ref="K18:L18"/>
    <mergeCell ref="D47:J47"/>
    <mergeCell ref="D45:J45"/>
    <mergeCell ref="K38:L38"/>
    <mergeCell ref="K39:L39"/>
    <mergeCell ref="K49:L49"/>
    <mergeCell ref="G20:J20"/>
    <mergeCell ref="G18:J18"/>
    <mergeCell ref="K41:L41"/>
    <mergeCell ref="D46:J46"/>
    <mergeCell ref="K46:L46"/>
    <mergeCell ref="B2:L6"/>
    <mergeCell ref="D63:F63"/>
    <mergeCell ref="K73:L73"/>
    <mergeCell ref="K93:L93"/>
    <mergeCell ref="B8:D8"/>
    <mergeCell ref="B10:D10"/>
    <mergeCell ref="B12:D12"/>
    <mergeCell ref="B14:D14"/>
    <mergeCell ref="B7:L7"/>
    <mergeCell ref="E8:L8"/>
    <mergeCell ref="K45:L45"/>
    <mergeCell ref="K42:L42"/>
    <mergeCell ref="K12:L12"/>
    <mergeCell ref="K10:L10"/>
    <mergeCell ref="K33:L33"/>
    <mergeCell ref="K14:L14"/>
    <mergeCell ref="G77:H77"/>
    <mergeCell ref="K85:L85"/>
    <mergeCell ref="G85:H85"/>
    <mergeCell ref="G72:H72"/>
    <mergeCell ref="K72:L72"/>
    <mergeCell ref="D68:F68"/>
    <mergeCell ref="G68:H68"/>
    <mergeCell ref="D66:F66"/>
    <mergeCell ref="K101:L101"/>
    <mergeCell ref="G63:H63"/>
    <mergeCell ref="D52:F52"/>
    <mergeCell ref="K80:L80"/>
    <mergeCell ref="K77:L77"/>
    <mergeCell ref="K34:L34"/>
    <mergeCell ref="K63:L63"/>
    <mergeCell ref="K35:L35"/>
    <mergeCell ref="K36:L36"/>
    <mergeCell ref="K37:L37"/>
    <mergeCell ref="K44:L44"/>
    <mergeCell ref="K52:L52"/>
    <mergeCell ref="C101:F101"/>
    <mergeCell ref="G101:H101"/>
    <mergeCell ref="K90:L90"/>
    <mergeCell ref="B87:F87"/>
    <mergeCell ref="B88:F88"/>
    <mergeCell ref="G87:H88"/>
    <mergeCell ref="I87:I88"/>
    <mergeCell ref="J87:J88"/>
    <mergeCell ref="K87:L88"/>
    <mergeCell ref="K60:L60"/>
    <mergeCell ref="C80:J80"/>
    <mergeCell ref="C49:J49"/>
    <mergeCell ref="C108:L109"/>
    <mergeCell ref="C103:F103"/>
    <mergeCell ref="C102:F102"/>
    <mergeCell ref="K103:L103"/>
    <mergeCell ref="K102:L102"/>
    <mergeCell ref="I103:J103"/>
    <mergeCell ref="I102:J102"/>
    <mergeCell ref="G103:H103"/>
    <mergeCell ref="G102:H102"/>
    <mergeCell ref="C107:L107"/>
    <mergeCell ref="C106:L106"/>
    <mergeCell ref="K68:L68"/>
    <mergeCell ref="D69:F69"/>
    <mergeCell ref="G69:H69"/>
    <mergeCell ref="K69:L69"/>
    <mergeCell ref="D70:F70"/>
    <mergeCell ref="G70:H70"/>
    <mergeCell ref="K70:L70"/>
    <mergeCell ref="D71:F71"/>
    <mergeCell ref="G71:H71"/>
    <mergeCell ref="K71:L71"/>
    <mergeCell ref="D51:F51"/>
    <mergeCell ref="G51:H51"/>
    <mergeCell ref="K51:L51"/>
    <mergeCell ref="D62:F62"/>
    <mergeCell ref="G62:H62"/>
    <mergeCell ref="K62:L62"/>
    <mergeCell ref="K94:L94"/>
    <mergeCell ref="I101:J101"/>
    <mergeCell ref="C73:J73"/>
    <mergeCell ref="C74:L74"/>
    <mergeCell ref="B98:L98"/>
    <mergeCell ref="G78:H78"/>
    <mergeCell ref="K78:L78"/>
    <mergeCell ref="G76:H76"/>
    <mergeCell ref="K76:L76"/>
    <mergeCell ref="B83:J83"/>
    <mergeCell ref="B90:J90"/>
    <mergeCell ref="K83:L83"/>
    <mergeCell ref="C64:J64"/>
    <mergeCell ref="K64:L64"/>
    <mergeCell ref="C60:J60"/>
    <mergeCell ref="G86:H86"/>
    <mergeCell ref="K86:L86"/>
    <mergeCell ref="D72:F72"/>
    <mergeCell ref="K53:L53"/>
    <mergeCell ref="K54:L54"/>
    <mergeCell ref="K55:L55"/>
    <mergeCell ref="K56:L56"/>
    <mergeCell ref="K57:L57"/>
    <mergeCell ref="K58:L58"/>
    <mergeCell ref="K59:L59"/>
    <mergeCell ref="G52:J52"/>
    <mergeCell ref="D53:F53"/>
    <mergeCell ref="D54:F54"/>
    <mergeCell ref="D55:F55"/>
    <mergeCell ref="D56:F56"/>
    <mergeCell ref="D57:F57"/>
    <mergeCell ref="D58:F58"/>
    <mergeCell ref="D59:F59"/>
    <mergeCell ref="G53:H53"/>
    <mergeCell ref="G54:H54"/>
    <mergeCell ref="G55:H55"/>
    <mergeCell ref="G56:H56"/>
    <mergeCell ref="G57:H57"/>
    <mergeCell ref="G58:H58"/>
    <mergeCell ref="G59:H59"/>
  </mergeCells>
  <dataValidations xWindow="939" yWindow="838" count="4">
    <dataValidation type="list" allowBlank="1" showInputMessage="1" showErrorMessage="1" sqref="K20:L20 K22:L22 K24:L24 K26:L26" xr:uid="{B129B19A-4BD6-4DFE-ADE6-52944347A844}">
      <formula1>$O$22:$O$23</formula1>
    </dataValidation>
    <dataValidation allowBlank="1" showInputMessage="1" showErrorMessage="1" promptTitle="TM Estimating Methodology" prompt="TM may be estimated based on a percentage of construction costs or lump sum basis. The user is required to update cell G-H51, I51 and J51 as applicable. _x000a__x000a_NOTE - This process may include removing the link to Sub-Total A - Construction Costs. " sqref="J63" xr:uid="{E227416D-F51F-48B5-87F7-0AC96A192737}"/>
    <dataValidation type="list" allowBlank="1" showInputMessage="1" showErrorMessage="1" sqref="I77" xr:uid="{85661E48-AB3C-4EAF-9F59-8F118A4B0A7B}">
      <formula1>$Q$77:$Q$78</formula1>
    </dataValidation>
    <dataValidation type="list" allowBlank="1" showInputMessage="1" showErrorMessage="1" sqref="I76" xr:uid="{8CE7641E-9BE2-4FFD-BAF7-B38D26F3D3C1}">
      <formula1>$O$76:$O$77</formula1>
    </dataValidation>
  </dataValidations>
  <hyperlinks>
    <hyperlink ref="B88" r:id="rId1" xr:uid="{72A4647F-1559-4459-8845-EA8CBE4A0E1A}"/>
  </hyperlinks>
  <printOptions horizontalCentered="1" verticalCentered="1"/>
  <pageMargins left="0" right="0" top="0" bottom="0" header="0" footer="0"/>
  <pageSetup paperSize="9" scale="52"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2015B-248A-4EDC-8D33-2E465C0EEA56}">
  <sheetPr>
    <pageSetUpPr fitToPage="1"/>
  </sheetPr>
  <dimension ref="A2:K31"/>
  <sheetViews>
    <sheetView showZeros="0" view="pageBreakPreview" topLeftCell="A25" zoomScale="115" zoomScaleNormal="100" zoomScaleSheetLayoutView="115" workbookViewId="0">
      <selection activeCell="D8" sqref="D8:K8"/>
    </sheetView>
  </sheetViews>
  <sheetFormatPr defaultColWidth="9.109375" defaultRowHeight="13.2" x14ac:dyDescent="0.3"/>
  <cols>
    <col min="1" max="1" width="8.88671875" style="1" customWidth="1"/>
    <col min="2" max="2" width="5.44140625" style="1" customWidth="1"/>
    <col min="3" max="3" width="19.5546875" style="1" customWidth="1"/>
    <col min="4" max="4" width="9.109375" style="1"/>
    <col min="5" max="5" width="23.44140625" style="1" customWidth="1"/>
    <col min="6" max="6" width="11.44140625" style="1" customWidth="1"/>
    <col min="7" max="7" width="12.88671875" style="1" customWidth="1"/>
    <col min="8" max="8" width="7.6640625" style="1" customWidth="1"/>
    <col min="9" max="9" width="16.44140625" style="1" customWidth="1"/>
    <col min="10" max="10" width="21.44140625" style="1" customWidth="1"/>
    <col min="11" max="11" width="9.21875" style="1" customWidth="1"/>
    <col min="12" max="12" width="2.33203125" style="1" customWidth="1"/>
    <col min="13" max="16384" width="9.109375" style="1"/>
  </cols>
  <sheetData>
    <row r="2" spans="1:11" ht="15.75" customHeight="1" x14ac:dyDescent="0.3">
      <c r="A2" s="402" t="s">
        <v>158</v>
      </c>
      <c r="B2" s="402"/>
      <c r="C2" s="402"/>
      <c r="D2" s="402"/>
      <c r="E2" s="402"/>
      <c r="F2" s="402"/>
      <c r="G2" s="402"/>
      <c r="H2" s="402"/>
      <c r="I2" s="402"/>
      <c r="J2" s="402"/>
      <c r="K2" s="402"/>
    </row>
    <row r="3" spans="1:11" ht="15" customHeight="1" x14ac:dyDescent="0.3">
      <c r="A3" s="402"/>
      <c r="B3" s="402"/>
      <c r="C3" s="402"/>
      <c r="D3" s="402"/>
      <c r="E3" s="402"/>
      <c r="F3" s="402"/>
      <c r="G3" s="402"/>
      <c r="H3" s="402"/>
      <c r="I3" s="402"/>
      <c r="J3" s="402"/>
      <c r="K3" s="402"/>
    </row>
    <row r="4" spans="1:11" ht="15" customHeight="1" x14ac:dyDescent="0.3">
      <c r="A4" s="402"/>
      <c r="B4" s="402"/>
      <c r="C4" s="402"/>
      <c r="D4" s="402"/>
      <c r="E4" s="402"/>
      <c r="F4" s="402"/>
      <c r="G4" s="402"/>
      <c r="H4" s="402"/>
      <c r="I4" s="402"/>
      <c r="J4" s="402"/>
      <c r="K4" s="402"/>
    </row>
    <row r="5" spans="1:11" ht="15" customHeight="1" x14ac:dyDescent="0.3">
      <c r="A5" s="402"/>
      <c r="B5" s="402"/>
      <c r="C5" s="402"/>
      <c r="D5" s="402"/>
      <c r="E5" s="402"/>
      <c r="F5" s="402"/>
      <c r="G5" s="402"/>
      <c r="H5" s="402"/>
      <c r="I5" s="402"/>
      <c r="J5" s="402"/>
      <c r="K5" s="402"/>
    </row>
    <row r="6" spans="1:11" ht="6" customHeight="1" x14ac:dyDescent="0.3">
      <c r="A6" s="402"/>
      <c r="B6" s="402"/>
      <c r="C6" s="402"/>
      <c r="D6" s="402"/>
      <c r="E6" s="402"/>
      <c r="F6" s="402"/>
      <c r="G6" s="402"/>
      <c r="H6" s="402"/>
      <c r="I6" s="402"/>
      <c r="J6" s="402"/>
      <c r="K6" s="402"/>
    </row>
    <row r="7" spans="1:11" ht="46.2" customHeight="1" thickBot="1" x14ac:dyDescent="0.35">
      <c r="A7" s="403" t="s">
        <v>161</v>
      </c>
      <c r="B7" s="403"/>
      <c r="C7" s="403"/>
      <c r="D7" s="403"/>
      <c r="E7" s="403"/>
      <c r="F7" s="403"/>
      <c r="G7" s="403"/>
      <c r="H7" s="403"/>
      <c r="I7" s="403"/>
      <c r="J7" s="403"/>
      <c r="K7" s="403"/>
    </row>
    <row r="8" spans="1:11" ht="15" customHeight="1" x14ac:dyDescent="0.3">
      <c r="A8" s="404" t="s">
        <v>7</v>
      </c>
      <c r="B8" s="405"/>
      <c r="C8" s="405"/>
      <c r="D8" s="406">
        <f>'Cost Estimate'!E8</f>
        <v>0</v>
      </c>
      <c r="E8" s="407"/>
      <c r="F8" s="407"/>
      <c r="G8" s="407"/>
      <c r="H8" s="407"/>
      <c r="I8" s="407"/>
      <c r="J8" s="407"/>
      <c r="K8" s="408"/>
    </row>
    <row r="9" spans="1:11" ht="6.75" customHeight="1" x14ac:dyDescent="0.3">
      <c r="A9" s="399"/>
      <c r="B9" s="400"/>
      <c r="C9" s="400"/>
      <c r="D9" s="400"/>
      <c r="E9" s="400"/>
      <c r="F9" s="400"/>
      <c r="G9" s="400"/>
      <c r="H9" s="400"/>
      <c r="I9" s="400"/>
      <c r="J9" s="400"/>
      <c r="K9" s="401"/>
    </row>
    <row r="10" spans="1:11" ht="15" customHeight="1" x14ac:dyDescent="0.3">
      <c r="A10" s="392" t="s">
        <v>99</v>
      </c>
      <c r="B10" s="393"/>
      <c r="C10" s="393"/>
      <c r="D10" s="394">
        <f>'Cost Estimate'!E10</f>
        <v>0</v>
      </c>
      <c r="E10" s="409"/>
      <c r="F10" s="393" t="s">
        <v>153</v>
      </c>
      <c r="G10" s="393"/>
      <c r="H10" s="393"/>
      <c r="I10" s="393"/>
      <c r="J10" s="397">
        <f>'Cost Estimate'!K10</f>
        <v>0</v>
      </c>
      <c r="K10" s="398"/>
    </row>
    <row r="11" spans="1:11" ht="6.75" customHeight="1" x14ac:dyDescent="0.3">
      <c r="A11" s="399"/>
      <c r="B11" s="400"/>
      <c r="C11" s="400"/>
      <c r="D11" s="400"/>
      <c r="E11" s="400"/>
      <c r="F11" s="400"/>
      <c r="G11" s="400"/>
      <c r="H11" s="400"/>
      <c r="I11" s="400"/>
      <c r="J11" s="400"/>
      <c r="K11" s="401"/>
    </row>
    <row r="12" spans="1:11" ht="15" customHeight="1" x14ac:dyDescent="0.3">
      <c r="A12" s="392" t="s">
        <v>154</v>
      </c>
      <c r="B12" s="393"/>
      <c r="C12" s="393"/>
      <c r="D12" s="394">
        <f>'Cost Estimate'!E12</f>
        <v>0</v>
      </c>
      <c r="E12" s="409"/>
      <c r="F12" s="410" t="s">
        <v>155</v>
      </c>
      <c r="G12" s="396"/>
      <c r="H12" s="396"/>
      <c r="I12" s="396"/>
      <c r="J12" s="397">
        <f>'Cost Estimate'!K12</f>
        <v>0</v>
      </c>
      <c r="K12" s="398"/>
    </row>
    <row r="13" spans="1:11" ht="6.75" customHeight="1" x14ac:dyDescent="0.3">
      <c r="A13" s="399"/>
      <c r="B13" s="400"/>
      <c r="C13" s="400"/>
      <c r="D13" s="400"/>
      <c r="E13" s="400"/>
      <c r="F13" s="400"/>
      <c r="G13" s="400"/>
      <c r="H13" s="400"/>
      <c r="I13" s="400"/>
      <c r="J13" s="400"/>
      <c r="K13" s="401"/>
    </row>
    <row r="14" spans="1:11" ht="14.4" customHeight="1" x14ac:dyDescent="0.3">
      <c r="A14" s="392" t="s">
        <v>156</v>
      </c>
      <c r="B14" s="393"/>
      <c r="C14" s="393"/>
      <c r="D14" s="394">
        <f>'Cost Estimate'!E14</f>
        <v>0</v>
      </c>
      <c r="E14" s="395"/>
      <c r="F14" s="396" t="s">
        <v>79</v>
      </c>
      <c r="G14" s="396"/>
      <c r="H14" s="396"/>
      <c r="I14" s="396"/>
      <c r="J14" s="397">
        <f>'Cost Estimate'!K14</f>
        <v>0</v>
      </c>
      <c r="K14" s="398"/>
    </row>
    <row r="15" spans="1:11" ht="13.8" thickBot="1" x14ac:dyDescent="0.35">
      <c r="A15" s="196"/>
      <c r="B15" s="197"/>
      <c r="C15" s="197"/>
      <c r="D15" s="197"/>
      <c r="E15" s="197"/>
      <c r="F15" s="197"/>
      <c r="G15" s="197"/>
      <c r="H15" s="197"/>
      <c r="I15" s="197"/>
      <c r="J15" s="197"/>
      <c r="K15" s="198"/>
    </row>
    <row r="16" spans="1:11" s="203" customFormat="1" ht="12.6" x14ac:dyDescent="0.3">
      <c r="A16" s="199">
        <v>1</v>
      </c>
      <c r="B16" s="200" t="s">
        <v>159</v>
      </c>
      <c r="C16" s="201"/>
      <c r="D16" s="201"/>
      <c r="E16" s="201"/>
      <c r="F16" s="201"/>
      <c r="G16" s="201"/>
      <c r="H16" s="201"/>
      <c r="I16" s="201"/>
      <c r="J16" s="201"/>
      <c r="K16" s="202"/>
    </row>
    <row r="17" spans="1:11" ht="15" customHeight="1" x14ac:dyDescent="0.3">
      <c r="A17" s="204"/>
      <c r="B17" s="205">
        <v>1.1000000000000001</v>
      </c>
      <c r="C17" s="386" t="s">
        <v>146</v>
      </c>
      <c r="D17" s="387"/>
      <c r="E17" s="388"/>
      <c r="F17" s="389">
        <v>1</v>
      </c>
      <c r="G17" s="389"/>
      <c r="H17" s="206" t="s">
        <v>47</v>
      </c>
      <c r="I17" s="212">
        <f>'Cost Estimate'!K53</f>
        <v>0</v>
      </c>
      <c r="J17" s="390">
        <f>F17*I17</f>
        <v>0</v>
      </c>
      <c r="K17" s="391"/>
    </row>
    <row r="18" spans="1:11" ht="15" customHeight="1" x14ac:dyDescent="0.3">
      <c r="A18" s="204"/>
      <c r="B18" s="205">
        <v>1.2</v>
      </c>
      <c r="C18" s="386" t="s">
        <v>147</v>
      </c>
      <c r="D18" s="387"/>
      <c r="E18" s="388"/>
      <c r="F18" s="389">
        <v>1</v>
      </c>
      <c r="G18" s="389"/>
      <c r="H18" s="206" t="s">
        <v>47</v>
      </c>
      <c r="I18" s="212">
        <f>'Cost Estimate'!K54</f>
        <v>0</v>
      </c>
      <c r="J18" s="390">
        <f t="shared" ref="J18:J23" si="0">F18*I18</f>
        <v>0</v>
      </c>
      <c r="K18" s="391"/>
    </row>
    <row r="19" spans="1:11" ht="15" customHeight="1" x14ac:dyDescent="0.3">
      <c r="A19" s="204"/>
      <c r="B19" s="205">
        <v>1.3</v>
      </c>
      <c r="C19" s="386" t="s">
        <v>148</v>
      </c>
      <c r="D19" s="387"/>
      <c r="E19" s="388"/>
      <c r="F19" s="389">
        <v>1</v>
      </c>
      <c r="G19" s="389"/>
      <c r="H19" s="206" t="s">
        <v>47</v>
      </c>
      <c r="I19" s="212">
        <f>'Cost Estimate'!K55</f>
        <v>0</v>
      </c>
      <c r="J19" s="390">
        <f t="shared" si="0"/>
        <v>0</v>
      </c>
      <c r="K19" s="391"/>
    </row>
    <row r="20" spans="1:11" ht="15" customHeight="1" x14ac:dyDescent="0.3">
      <c r="A20" s="204"/>
      <c r="B20" s="205">
        <v>1.4</v>
      </c>
      <c r="C20" s="386" t="s">
        <v>149</v>
      </c>
      <c r="D20" s="387"/>
      <c r="E20" s="388"/>
      <c r="F20" s="389">
        <v>1</v>
      </c>
      <c r="G20" s="389"/>
      <c r="H20" s="206" t="s">
        <v>47</v>
      </c>
      <c r="I20" s="212">
        <f>'Cost Estimate'!K56</f>
        <v>0</v>
      </c>
      <c r="J20" s="390">
        <f t="shared" si="0"/>
        <v>0</v>
      </c>
      <c r="K20" s="391"/>
    </row>
    <row r="21" spans="1:11" ht="15" customHeight="1" x14ac:dyDescent="0.3">
      <c r="A21" s="204"/>
      <c r="B21" s="205">
        <v>1.5</v>
      </c>
      <c r="C21" s="386" t="s">
        <v>150</v>
      </c>
      <c r="D21" s="387"/>
      <c r="E21" s="388"/>
      <c r="F21" s="389">
        <v>1</v>
      </c>
      <c r="G21" s="389"/>
      <c r="H21" s="206" t="s">
        <v>47</v>
      </c>
      <c r="I21" s="212">
        <f>'Cost Estimate'!K57</f>
        <v>0</v>
      </c>
      <c r="J21" s="390">
        <f t="shared" si="0"/>
        <v>0</v>
      </c>
      <c r="K21" s="391"/>
    </row>
    <row r="22" spans="1:11" ht="15" customHeight="1" x14ac:dyDescent="0.3">
      <c r="A22" s="204"/>
      <c r="B22" s="205">
        <v>1.6</v>
      </c>
      <c r="C22" s="386" t="s">
        <v>151</v>
      </c>
      <c r="D22" s="387"/>
      <c r="E22" s="388"/>
      <c r="F22" s="389">
        <v>1</v>
      </c>
      <c r="G22" s="389"/>
      <c r="H22" s="206" t="s">
        <v>47</v>
      </c>
      <c r="I22" s="212">
        <f>'Cost Estimate'!K49+'Cost Estimate'!K58+'Cost Estimate'!K64+'Cost Estimate'!K73+'Cost Estimate'!K80</f>
        <v>0</v>
      </c>
      <c r="J22" s="390">
        <f t="shared" si="0"/>
        <v>0</v>
      </c>
      <c r="K22" s="391"/>
    </row>
    <row r="23" spans="1:11" ht="15" customHeight="1" x14ac:dyDescent="0.3">
      <c r="A23" s="204"/>
      <c r="B23" s="205">
        <v>1.7</v>
      </c>
      <c r="C23" s="386" t="s">
        <v>152</v>
      </c>
      <c r="D23" s="387"/>
      <c r="E23" s="388"/>
      <c r="F23" s="389">
        <v>1</v>
      </c>
      <c r="G23" s="389"/>
      <c r="H23" s="206" t="s">
        <v>47</v>
      </c>
      <c r="I23" s="212">
        <f>'Cost Estimate'!K59</f>
        <v>0</v>
      </c>
      <c r="J23" s="390">
        <f t="shared" si="0"/>
        <v>0</v>
      </c>
      <c r="K23" s="391"/>
    </row>
    <row r="24" spans="1:11" ht="6" customHeight="1" x14ac:dyDescent="0.3">
      <c r="A24" s="204"/>
      <c r="B24" s="376"/>
      <c r="C24" s="377"/>
      <c r="D24" s="377"/>
      <c r="E24" s="377"/>
      <c r="F24" s="377"/>
      <c r="G24" s="377"/>
      <c r="H24" s="377"/>
      <c r="I24" s="377"/>
      <c r="J24" s="377"/>
      <c r="K24" s="378"/>
    </row>
    <row r="25" spans="1:11" ht="15" customHeight="1" x14ac:dyDescent="0.3">
      <c r="A25" s="204"/>
      <c r="B25" s="379" t="s">
        <v>160</v>
      </c>
      <c r="C25" s="380"/>
      <c r="D25" s="380"/>
      <c r="E25" s="380"/>
      <c r="F25" s="380"/>
      <c r="G25" s="380"/>
      <c r="H25" s="380"/>
      <c r="I25" s="381"/>
      <c r="J25" s="382">
        <f>SUM(J17:K23)</f>
        <v>0</v>
      </c>
      <c r="K25" s="383"/>
    </row>
    <row r="26" spans="1:11" ht="15" customHeight="1" thickBot="1" x14ac:dyDescent="0.35">
      <c r="A26" s="204"/>
      <c r="B26" s="376"/>
      <c r="C26" s="377"/>
      <c r="D26" s="377"/>
      <c r="E26" s="377"/>
      <c r="F26" s="377"/>
      <c r="G26" s="377"/>
      <c r="H26" s="377"/>
      <c r="I26" s="377"/>
      <c r="J26" s="377"/>
      <c r="K26" s="378"/>
    </row>
    <row r="27" spans="1:11" ht="6.75" customHeight="1" x14ac:dyDescent="0.3">
      <c r="A27" s="207"/>
      <c r="B27" s="208"/>
      <c r="C27" s="209"/>
      <c r="D27" s="208"/>
      <c r="E27" s="208"/>
      <c r="F27" s="208"/>
      <c r="G27" s="208"/>
      <c r="H27" s="208"/>
      <c r="I27" s="208"/>
      <c r="J27" s="208"/>
      <c r="K27" s="210"/>
    </row>
    <row r="28" spans="1:11" ht="53.25" customHeight="1" thickBot="1" x14ac:dyDescent="0.35">
      <c r="A28" s="211" t="s">
        <v>21</v>
      </c>
      <c r="B28" s="384" t="s">
        <v>157</v>
      </c>
      <c r="C28" s="384"/>
      <c r="D28" s="384"/>
      <c r="E28" s="384"/>
      <c r="F28" s="384"/>
      <c r="G28" s="384"/>
      <c r="H28" s="384"/>
      <c r="I28" s="384"/>
      <c r="J28" s="384"/>
      <c r="K28" s="385"/>
    </row>
    <row r="29" spans="1:11" ht="11.1" customHeight="1" x14ac:dyDescent="0.3">
      <c r="B29" s="375"/>
      <c r="C29" s="375"/>
      <c r="D29" s="375"/>
      <c r="E29" s="375"/>
      <c r="F29" s="375"/>
      <c r="G29" s="375"/>
      <c r="H29" s="375"/>
      <c r="I29" s="375"/>
      <c r="J29" s="375"/>
      <c r="K29" s="375"/>
    </row>
    <row r="30" spans="1:11" x14ac:dyDescent="0.3">
      <c r="B30" s="375"/>
      <c r="C30" s="375"/>
      <c r="D30" s="375"/>
      <c r="E30" s="375"/>
      <c r="F30" s="375"/>
      <c r="G30" s="375"/>
      <c r="H30" s="375"/>
      <c r="I30" s="375"/>
      <c r="J30" s="375"/>
      <c r="K30" s="375"/>
    </row>
    <row r="31" spans="1:11" ht="12" customHeight="1" x14ac:dyDescent="0.3">
      <c r="B31" s="375"/>
      <c r="C31" s="375"/>
      <c r="D31" s="375"/>
      <c r="E31" s="375"/>
      <c r="F31" s="375"/>
      <c r="G31" s="375"/>
      <c r="H31" s="375"/>
      <c r="I31" s="375"/>
      <c r="J31" s="375"/>
      <c r="K31" s="375"/>
    </row>
  </sheetData>
  <sheetProtection algorithmName="SHA-512" hashValue="6MunfjdaC8YkXkWQDO0jA8hZR5iKx2uwU4ipDXhSnxWlbOwq3wgveNfvDDpzW1+0JTdfySbFQauO+2WzthJPZg==" saltValue="sRzA86Q0Rw6oVQlnqz6Q3Q==" spinCount="100000" sheet="1" selectLockedCells="1"/>
  <mergeCells count="47">
    <mergeCell ref="A13:K13"/>
    <mergeCell ref="A2:K6"/>
    <mergeCell ref="A7:K7"/>
    <mergeCell ref="A8:C8"/>
    <mergeCell ref="D8:K8"/>
    <mergeCell ref="A9:K9"/>
    <mergeCell ref="A10:C10"/>
    <mergeCell ref="D10:E10"/>
    <mergeCell ref="F10:I10"/>
    <mergeCell ref="J10:K10"/>
    <mergeCell ref="A11:K11"/>
    <mergeCell ref="A12:C12"/>
    <mergeCell ref="D12:E12"/>
    <mergeCell ref="F12:I12"/>
    <mergeCell ref="J12:K12"/>
    <mergeCell ref="A14:C14"/>
    <mergeCell ref="D14:E14"/>
    <mergeCell ref="F14:I14"/>
    <mergeCell ref="J14:K14"/>
    <mergeCell ref="C17:E17"/>
    <mergeCell ref="F17:G17"/>
    <mergeCell ref="J17:K17"/>
    <mergeCell ref="C18:E18"/>
    <mergeCell ref="F18:G18"/>
    <mergeCell ref="J18:K18"/>
    <mergeCell ref="C19:E19"/>
    <mergeCell ref="F19:G19"/>
    <mergeCell ref="J19:K19"/>
    <mergeCell ref="C20:E20"/>
    <mergeCell ref="F20:G20"/>
    <mergeCell ref="J20:K20"/>
    <mergeCell ref="C21:E21"/>
    <mergeCell ref="F21:G21"/>
    <mergeCell ref="J21:K21"/>
    <mergeCell ref="C22:E22"/>
    <mergeCell ref="F22:G22"/>
    <mergeCell ref="J22:K22"/>
    <mergeCell ref="C23:E23"/>
    <mergeCell ref="F23:G23"/>
    <mergeCell ref="J23:K23"/>
    <mergeCell ref="B30:K31"/>
    <mergeCell ref="B24:K24"/>
    <mergeCell ref="B25:I25"/>
    <mergeCell ref="J25:K25"/>
    <mergeCell ref="B26:K26"/>
    <mergeCell ref="B28:K28"/>
    <mergeCell ref="B29:K29"/>
  </mergeCells>
  <printOptions horizontalCentered="1" verticalCentered="1"/>
  <pageMargins left="0.59055118110236227" right="0" top="0" bottom="0" header="0" footer="0"/>
  <pageSetup paperSize="9" scale="94"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08B1D-A080-475D-8C27-EEE162822B72}">
  <sheetPr codeName="Sheet2">
    <pageSetUpPr fitToPage="1"/>
  </sheetPr>
  <dimension ref="A2:N119"/>
  <sheetViews>
    <sheetView showZeros="0" view="pageBreakPreview" topLeftCell="A10" zoomScaleNormal="100" zoomScaleSheetLayoutView="100" workbookViewId="0">
      <selection activeCell="K72" sqref="K72:L72"/>
    </sheetView>
  </sheetViews>
  <sheetFormatPr defaultColWidth="9.109375" defaultRowHeight="13.2" x14ac:dyDescent="0.3"/>
  <cols>
    <col min="1" max="1" width="2.33203125" style="77" customWidth="1"/>
    <col min="2" max="2" width="11.44140625" style="77" customWidth="1"/>
    <col min="3" max="3" width="5.44140625" style="77" customWidth="1"/>
    <col min="4" max="4" width="26.44140625" style="77" customWidth="1"/>
    <col min="5" max="6" width="9.109375" style="77"/>
    <col min="7" max="7" width="9.109375" style="77" customWidth="1"/>
    <col min="8" max="8" width="5.44140625" style="77" customWidth="1"/>
    <col min="9" max="12" width="9.109375" style="77"/>
    <col min="13" max="13" width="2.33203125" style="77" customWidth="1"/>
    <col min="14" max="16384" width="9.109375" style="77"/>
  </cols>
  <sheetData>
    <row r="2" spans="2:12" ht="15.75" customHeight="1" x14ac:dyDescent="0.3">
      <c r="B2" s="324" t="s">
        <v>77</v>
      </c>
      <c r="C2" s="324"/>
      <c r="D2" s="324"/>
      <c r="E2" s="324"/>
      <c r="F2" s="324"/>
      <c r="G2" s="324"/>
      <c r="H2" s="324"/>
      <c r="I2" s="324"/>
      <c r="J2" s="324"/>
      <c r="K2" s="169"/>
      <c r="L2" s="169"/>
    </row>
    <row r="3" spans="2:12" ht="15" customHeight="1" x14ac:dyDescent="0.3">
      <c r="B3" s="324"/>
      <c r="C3" s="324"/>
      <c r="D3" s="324"/>
      <c r="E3" s="324"/>
      <c r="F3" s="324"/>
      <c r="G3" s="324"/>
      <c r="H3" s="324"/>
      <c r="I3" s="324"/>
      <c r="J3" s="324"/>
      <c r="K3" s="169"/>
      <c r="L3" s="169"/>
    </row>
    <row r="4" spans="2:12" ht="15" customHeight="1" x14ac:dyDescent="0.3">
      <c r="B4" s="324"/>
      <c r="C4" s="324"/>
      <c r="D4" s="324"/>
      <c r="E4" s="324"/>
      <c r="F4" s="324"/>
      <c r="G4" s="324"/>
      <c r="H4" s="324"/>
      <c r="I4" s="324"/>
      <c r="J4" s="324"/>
      <c r="K4" s="169"/>
      <c r="L4" s="169"/>
    </row>
    <row r="5" spans="2:12" ht="6" customHeight="1" x14ac:dyDescent="0.3">
      <c r="B5" s="324"/>
      <c r="C5" s="324"/>
      <c r="D5" s="324"/>
      <c r="E5" s="324"/>
      <c r="F5" s="324"/>
      <c r="G5" s="324"/>
      <c r="H5" s="324"/>
      <c r="I5" s="324"/>
      <c r="J5" s="324"/>
      <c r="K5" s="169"/>
      <c r="L5" s="169"/>
    </row>
    <row r="6" spans="2:12" ht="13.8" thickBot="1" x14ac:dyDescent="0.35">
      <c r="B6" s="331"/>
      <c r="C6" s="331"/>
      <c r="D6" s="331"/>
      <c r="E6" s="331"/>
      <c r="F6" s="331"/>
      <c r="G6" s="331"/>
      <c r="H6" s="331"/>
      <c r="I6" s="331"/>
      <c r="J6" s="331"/>
      <c r="K6" s="331"/>
      <c r="L6" s="331"/>
    </row>
    <row r="7" spans="2:12" ht="15" customHeight="1" x14ac:dyDescent="0.3">
      <c r="B7" s="413" t="s">
        <v>7</v>
      </c>
      <c r="C7" s="414"/>
      <c r="D7" s="414"/>
      <c r="E7" s="415">
        <f>'Cost Estimate'!E8</f>
        <v>0</v>
      </c>
      <c r="F7" s="415"/>
      <c r="G7" s="415"/>
      <c r="H7" s="415"/>
      <c r="I7" s="415"/>
      <c r="J7" s="415"/>
      <c r="K7" s="415"/>
      <c r="L7" s="416"/>
    </row>
    <row r="8" spans="2:12" ht="6.75" customHeight="1" x14ac:dyDescent="0.3">
      <c r="B8" s="99"/>
      <c r="C8" s="88"/>
      <c r="D8" s="88"/>
      <c r="E8" s="88"/>
      <c r="F8" s="88"/>
      <c r="G8" s="88"/>
      <c r="H8" s="88"/>
      <c r="I8" s="88"/>
      <c r="J8" s="88"/>
      <c r="K8" s="88"/>
      <c r="L8" s="89"/>
    </row>
    <row r="9" spans="2:12" ht="15" customHeight="1" x14ac:dyDescent="0.3">
      <c r="B9" s="417" t="s">
        <v>99</v>
      </c>
      <c r="C9" s="347"/>
      <c r="D9" s="347"/>
      <c r="E9" s="418">
        <f>'Cost Estimate'!E10</f>
        <v>0</v>
      </c>
      <c r="F9" s="418"/>
      <c r="G9" s="418"/>
      <c r="H9" s="418"/>
      <c r="I9" s="418"/>
      <c r="J9" s="418"/>
      <c r="K9" s="418"/>
      <c r="L9" s="419"/>
    </row>
    <row r="10" spans="2:12" ht="6.75" customHeight="1" x14ac:dyDescent="0.3">
      <c r="B10" s="99"/>
      <c r="C10" s="88"/>
      <c r="D10" s="88"/>
      <c r="E10" s="88"/>
      <c r="F10" s="88"/>
      <c r="G10" s="88"/>
      <c r="H10" s="88"/>
      <c r="I10" s="88"/>
      <c r="J10" s="88"/>
      <c r="K10" s="88"/>
      <c r="L10" s="89"/>
    </row>
    <row r="11" spans="2:12" ht="15" customHeight="1" x14ac:dyDescent="0.3">
      <c r="B11" s="417" t="s">
        <v>128</v>
      </c>
      <c r="C11" s="347"/>
      <c r="D11" s="347"/>
      <c r="E11" s="418">
        <f>'Cost Estimate'!E12</f>
        <v>0</v>
      </c>
      <c r="F11" s="418"/>
      <c r="G11" s="418"/>
      <c r="H11" s="418"/>
      <c r="I11" s="418"/>
      <c r="J11" s="418"/>
      <c r="K11" s="418"/>
      <c r="L11" s="419"/>
    </row>
    <row r="12" spans="2:12" ht="6.75" customHeight="1" x14ac:dyDescent="0.3">
      <c r="B12" s="99"/>
      <c r="C12" s="88"/>
      <c r="D12" s="88"/>
      <c r="E12" s="88"/>
      <c r="F12" s="88"/>
      <c r="G12" s="88"/>
      <c r="H12" s="88"/>
      <c r="I12" s="88"/>
      <c r="J12" s="88"/>
      <c r="K12" s="88"/>
      <c r="L12" s="89"/>
    </row>
    <row r="13" spans="2:12" ht="15" customHeight="1" x14ac:dyDescent="0.3">
      <c r="B13" s="417" t="s">
        <v>0</v>
      </c>
      <c r="C13" s="347"/>
      <c r="D13" s="347"/>
      <c r="E13" s="418">
        <f>'Cost Estimate'!E14</f>
        <v>0</v>
      </c>
      <c r="F13" s="418"/>
      <c r="G13" s="418"/>
      <c r="H13" s="418"/>
      <c r="I13" s="418"/>
      <c r="J13" s="418"/>
      <c r="K13" s="418"/>
      <c r="L13" s="419"/>
    </row>
    <row r="14" spans="2:12" ht="6.75" customHeight="1" x14ac:dyDescent="0.3">
      <c r="B14" s="99"/>
      <c r="C14" s="88"/>
      <c r="D14" s="88"/>
      <c r="E14" s="88"/>
      <c r="F14" s="88"/>
      <c r="G14" s="88"/>
      <c r="H14" s="88"/>
      <c r="I14" s="88"/>
      <c r="J14" s="88"/>
      <c r="K14" s="88"/>
      <c r="L14" s="89"/>
    </row>
    <row r="15" spans="2:12" x14ac:dyDescent="0.3">
      <c r="B15" s="417" t="s">
        <v>127</v>
      </c>
      <c r="C15" s="347"/>
      <c r="D15" s="347"/>
      <c r="E15" s="418">
        <f>'Cost Estimate'!K10</f>
        <v>0</v>
      </c>
      <c r="F15" s="418"/>
      <c r="G15" s="418"/>
      <c r="H15" s="418"/>
      <c r="I15" s="418"/>
      <c r="J15" s="418"/>
      <c r="K15" s="418"/>
      <c r="L15" s="419"/>
    </row>
    <row r="16" spans="2:12" ht="6.75" customHeight="1" thickBot="1" x14ac:dyDescent="0.35">
      <c r="B16" s="125"/>
      <c r="C16" s="170"/>
      <c r="D16" s="170"/>
      <c r="E16" s="170"/>
      <c r="F16" s="170"/>
      <c r="G16" s="170"/>
      <c r="H16" s="170"/>
      <c r="I16" s="170"/>
      <c r="J16" s="170"/>
      <c r="K16" s="170"/>
      <c r="L16" s="171"/>
    </row>
    <row r="17" spans="2:12" s="98" customFormat="1" ht="15" customHeight="1" x14ac:dyDescent="0.3">
      <c r="B17" s="420">
        <v>1</v>
      </c>
      <c r="C17" s="373" t="s">
        <v>8</v>
      </c>
      <c r="D17" s="373"/>
      <c r="E17" s="373"/>
      <c r="F17" s="373"/>
      <c r="G17" s="373"/>
      <c r="H17" s="373"/>
      <c r="I17" s="373"/>
      <c r="J17" s="373"/>
      <c r="K17" s="373"/>
      <c r="L17" s="374"/>
    </row>
    <row r="18" spans="2:12" ht="15" customHeight="1" x14ac:dyDescent="0.3">
      <c r="B18" s="421"/>
      <c r="C18" s="513" t="s">
        <v>102</v>
      </c>
      <c r="D18" s="513"/>
      <c r="E18" s="513"/>
      <c r="F18" s="513"/>
      <c r="G18" s="513"/>
      <c r="H18" s="513"/>
      <c r="I18" s="513"/>
      <c r="J18" s="513"/>
      <c r="K18" s="513"/>
      <c r="L18" s="514"/>
    </row>
    <row r="19" spans="2:12" ht="15.75" customHeight="1" x14ac:dyDescent="0.3">
      <c r="B19" s="421"/>
      <c r="C19" s="513"/>
      <c r="D19" s="513"/>
      <c r="E19" s="513"/>
      <c r="F19" s="513"/>
      <c r="G19" s="513"/>
      <c r="H19" s="513"/>
      <c r="I19" s="513"/>
      <c r="J19" s="513"/>
      <c r="K19" s="513"/>
      <c r="L19" s="514"/>
    </row>
    <row r="20" spans="2:12" ht="15" customHeight="1" x14ac:dyDescent="0.3">
      <c r="B20" s="421"/>
      <c r="C20" s="513"/>
      <c r="D20" s="513"/>
      <c r="E20" s="513"/>
      <c r="F20" s="513"/>
      <c r="G20" s="513"/>
      <c r="H20" s="513"/>
      <c r="I20" s="513"/>
      <c r="J20" s="513"/>
      <c r="K20" s="513"/>
      <c r="L20" s="514"/>
    </row>
    <row r="21" spans="2:12" ht="15" customHeight="1" x14ac:dyDescent="0.3">
      <c r="B21" s="421"/>
      <c r="C21" s="513"/>
      <c r="D21" s="513"/>
      <c r="E21" s="513"/>
      <c r="F21" s="513"/>
      <c r="G21" s="513"/>
      <c r="H21" s="513"/>
      <c r="I21" s="513"/>
      <c r="J21" s="513"/>
      <c r="K21" s="513"/>
      <c r="L21" s="514"/>
    </row>
    <row r="22" spans="2:12" ht="15" customHeight="1" x14ac:dyDescent="0.3">
      <c r="B22" s="421"/>
      <c r="C22" s="513"/>
      <c r="D22" s="513"/>
      <c r="E22" s="513"/>
      <c r="F22" s="513"/>
      <c r="G22" s="513"/>
      <c r="H22" s="513"/>
      <c r="I22" s="513"/>
      <c r="J22" s="513"/>
      <c r="K22" s="513"/>
      <c r="L22" s="514"/>
    </row>
    <row r="23" spans="2:12" ht="15" customHeight="1" x14ac:dyDescent="0.3">
      <c r="B23" s="421"/>
      <c r="C23" s="513"/>
      <c r="D23" s="513"/>
      <c r="E23" s="513"/>
      <c r="F23" s="513"/>
      <c r="G23" s="513"/>
      <c r="H23" s="513"/>
      <c r="I23" s="513"/>
      <c r="J23" s="513"/>
      <c r="K23" s="513"/>
      <c r="L23" s="514"/>
    </row>
    <row r="24" spans="2:12" ht="14.25" customHeight="1" x14ac:dyDescent="0.3">
      <c r="B24" s="421"/>
      <c r="C24" s="513"/>
      <c r="D24" s="513"/>
      <c r="E24" s="513"/>
      <c r="F24" s="513"/>
      <c r="G24" s="513"/>
      <c r="H24" s="513"/>
      <c r="I24" s="513"/>
      <c r="J24" s="513"/>
      <c r="K24" s="513"/>
      <c r="L24" s="514"/>
    </row>
    <row r="25" spans="2:12" ht="15" customHeight="1" x14ac:dyDescent="0.3">
      <c r="B25" s="421"/>
      <c r="C25" s="513"/>
      <c r="D25" s="513"/>
      <c r="E25" s="513"/>
      <c r="F25" s="513"/>
      <c r="G25" s="513"/>
      <c r="H25" s="513"/>
      <c r="I25" s="513"/>
      <c r="J25" s="513"/>
      <c r="K25" s="513"/>
      <c r="L25" s="514"/>
    </row>
    <row r="26" spans="2:12" ht="15" customHeight="1" x14ac:dyDescent="0.3">
      <c r="B26" s="421"/>
      <c r="C26" s="513"/>
      <c r="D26" s="513"/>
      <c r="E26" s="513"/>
      <c r="F26" s="513"/>
      <c r="G26" s="513"/>
      <c r="H26" s="513"/>
      <c r="I26" s="513"/>
      <c r="J26" s="513"/>
      <c r="K26" s="513"/>
      <c r="L26" s="514"/>
    </row>
    <row r="27" spans="2:12" ht="6.75" customHeight="1" x14ac:dyDescent="0.3">
      <c r="B27" s="422"/>
      <c r="C27" s="515"/>
      <c r="D27" s="515"/>
      <c r="E27" s="515"/>
      <c r="F27" s="515"/>
      <c r="G27" s="515"/>
      <c r="H27" s="515"/>
      <c r="I27" s="515"/>
      <c r="J27" s="515"/>
      <c r="K27" s="515"/>
      <c r="L27" s="516"/>
    </row>
    <row r="28" spans="2:12" s="98" customFormat="1" ht="12.6" x14ac:dyDescent="0.3">
      <c r="B28" s="421">
        <v>2</v>
      </c>
      <c r="C28" s="411" t="s">
        <v>80</v>
      </c>
      <c r="D28" s="411"/>
      <c r="E28" s="411"/>
      <c r="F28" s="411"/>
      <c r="G28" s="411"/>
      <c r="H28" s="411"/>
      <c r="I28" s="411"/>
      <c r="J28" s="411"/>
      <c r="K28" s="411"/>
      <c r="L28" s="412"/>
    </row>
    <row r="29" spans="2:12" ht="15" customHeight="1" x14ac:dyDescent="0.3">
      <c r="B29" s="421"/>
      <c r="C29" s="513" t="s">
        <v>133</v>
      </c>
      <c r="D29" s="513"/>
      <c r="E29" s="513"/>
      <c r="F29" s="513"/>
      <c r="G29" s="513"/>
      <c r="H29" s="513"/>
      <c r="I29" s="513"/>
      <c r="J29" s="513"/>
      <c r="K29" s="513"/>
      <c r="L29" s="514"/>
    </row>
    <row r="30" spans="2:12" x14ac:dyDescent="0.3">
      <c r="B30" s="421"/>
      <c r="C30" s="513"/>
      <c r="D30" s="513"/>
      <c r="E30" s="513"/>
      <c r="F30" s="513"/>
      <c r="G30" s="513"/>
      <c r="H30" s="513"/>
      <c r="I30" s="513"/>
      <c r="J30" s="513"/>
      <c r="K30" s="513"/>
      <c r="L30" s="514"/>
    </row>
    <row r="31" spans="2:12" x14ac:dyDescent="0.3">
      <c r="B31" s="421"/>
      <c r="C31" s="513"/>
      <c r="D31" s="513"/>
      <c r="E31" s="513"/>
      <c r="F31" s="513"/>
      <c r="G31" s="513"/>
      <c r="H31" s="513"/>
      <c r="I31" s="513"/>
      <c r="J31" s="513"/>
      <c r="K31" s="513"/>
      <c r="L31" s="514"/>
    </row>
    <row r="32" spans="2:12" x14ac:dyDescent="0.3">
      <c r="B32" s="421"/>
      <c r="C32" s="513"/>
      <c r="D32" s="513"/>
      <c r="E32" s="513"/>
      <c r="F32" s="513"/>
      <c r="G32" s="513"/>
      <c r="H32" s="513"/>
      <c r="I32" s="513"/>
      <c r="J32" s="513"/>
      <c r="K32" s="513"/>
      <c r="L32" s="514"/>
    </row>
    <row r="33" spans="2:12" s="98" customFormat="1" ht="12.6" x14ac:dyDescent="0.3">
      <c r="B33" s="421"/>
      <c r="C33" s="513"/>
      <c r="D33" s="513"/>
      <c r="E33" s="513"/>
      <c r="F33" s="513"/>
      <c r="G33" s="513"/>
      <c r="H33" s="513"/>
      <c r="I33" s="513"/>
      <c r="J33" s="513"/>
      <c r="K33" s="513"/>
      <c r="L33" s="514"/>
    </row>
    <row r="34" spans="2:12" s="98" customFormat="1" ht="12.6" x14ac:dyDescent="0.3">
      <c r="B34" s="421"/>
      <c r="C34" s="513"/>
      <c r="D34" s="513"/>
      <c r="E34" s="513"/>
      <c r="F34" s="513"/>
      <c r="G34" s="513"/>
      <c r="H34" s="513"/>
      <c r="I34" s="513"/>
      <c r="J34" s="513"/>
      <c r="K34" s="513"/>
      <c r="L34" s="514"/>
    </row>
    <row r="35" spans="2:12" ht="6.75" customHeight="1" x14ac:dyDescent="0.3">
      <c r="B35" s="422"/>
      <c r="C35" s="515"/>
      <c r="D35" s="515"/>
      <c r="E35" s="515"/>
      <c r="F35" s="515"/>
      <c r="G35" s="515"/>
      <c r="H35" s="515"/>
      <c r="I35" s="515"/>
      <c r="J35" s="515"/>
      <c r="K35" s="515"/>
      <c r="L35" s="516"/>
    </row>
    <row r="36" spans="2:12" s="98" customFormat="1" ht="12.6" x14ac:dyDescent="0.3">
      <c r="B36" s="421">
        <v>3</v>
      </c>
      <c r="C36" s="411" t="s">
        <v>15</v>
      </c>
      <c r="D36" s="411"/>
      <c r="E36" s="411"/>
      <c r="F36" s="411"/>
      <c r="G36" s="411"/>
      <c r="H36" s="411"/>
      <c r="I36" s="411"/>
      <c r="J36" s="411"/>
      <c r="K36" s="411"/>
      <c r="L36" s="412"/>
    </row>
    <row r="37" spans="2:12" ht="15" customHeight="1" x14ac:dyDescent="0.3">
      <c r="B37" s="421"/>
      <c r="C37" s="513" t="s">
        <v>103</v>
      </c>
      <c r="D37" s="513"/>
      <c r="E37" s="513"/>
      <c r="F37" s="513"/>
      <c r="G37" s="513"/>
      <c r="H37" s="513"/>
      <c r="I37" s="513"/>
      <c r="J37" s="513"/>
      <c r="K37" s="513"/>
      <c r="L37" s="514"/>
    </row>
    <row r="38" spans="2:12" x14ac:dyDescent="0.3">
      <c r="B38" s="421"/>
      <c r="C38" s="513"/>
      <c r="D38" s="513"/>
      <c r="E38" s="513"/>
      <c r="F38" s="513"/>
      <c r="G38" s="513"/>
      <c r="H38" s="513"/>
      <c r="I38" s="513"/>
      <c r="J38" s="513"/>
      <c r="K38" s="513"/>
      <c r="L38" s="514"/>
    </row>
    <row r="39" spans="2:12" x14ac:dyDescent="0.3">
      <c r="B39" s="421"/>
      <c r="C39" s="513"/>
      <c r="D39" s="513"/>
      <c r="E39" s="513"/>
      <c r="F39" s="513"/>
      <c r="G39" s="513"/>
      <c r="H39" s="513"/>
      <c r="I39" s="513"/>
      <c r="J39" s="513"/>
      <c r="K39" s="513"/>
      <c r="L39" s="514"/>
    </row>
    <row r="40" spans="2:12" x14ac:dyDescent="0.3">
      <c r="B40" s="421"/>
      <c r="C40" s="513"/>
      <c r="D40" s="513"/>
      <c r="E40" s="513"/>
      <c r="F40" s="513"/>
      <c r="G40" s="513"/>
      <c r="H40" s="513"/>
      <c r="I40" s="513"/>
      <c r="J40" s="513"/>
      <c r="K40" s="513"/>
      <c r="L40" s="514"/>
    </row>
    <row r="41" spans="2:12" s="98" customFormat="1" ht="12.6" x14ac:dyDescent="0.3">
      <c r="B41" s="421"/>
      <c r="C41" s="513"/>
      <c r="D41" s="513"/>
      <c r="E41" s="513"/>
      <c r="F41" s="513"/>
      <c r="G41" s="513"/>
      <c r="H41" s="513"/>
      <c r="I41" s="513"/>
      <c r="J41" s="513"/>
      <c r="K41" s="513"/>
      <c r="L41" s="514"/>
    </row>
    <row r="42" spans="2:12" s="98" customFormat="1" ht="12.6" x14ac:dyDescent="0.3">
      <c r="B42" s="421"/>
      <c r="C42" s="513"/>
      <c r="D42" s="513"/>
      <c r="E42" s="513"/>
      <c r="F42" s="513"/>
      <c r="G42" s="513"/>
      <c r="H42" s="513"/>
      <c r="I42" s="513"/>
      <c r="J42" s="513"/>
      <c r="K42" s="513"/>
      <c r="L42" s="514"/>
    </row>
    <row r="43" spans="2:12" ht="6.75" customHeight="1" x14ac:dyDescent="0.3">
      <c r="B43" s="422"/>
      <c r="C43" s="515"/>
      <c r="D43" s="515"/>
      <c r="E43" s="515"/>
      <c r="F43" s="515"/>
      <c r="G43" s="515"/>
      <c r="H43" s="515"/>
      <c r="I43" s="515"/>
      <c r="J43" s="515"/>
      <c r="K43" s="515"/>
      <c r="L43" s="516"/>
    </row>
    <row r="44" spans="2:12" s="98" customFormat="1" ht="12.6" x14ac:dyDescent="0.3">
      <c r="B44" s="421">
        <v>4</v>
      </c>
      <c r="C44" s="411" t="s">
        <v>84</v>
      </c>
      <c r="D44" s="411"/>
      <c r="E44" s="411"/>
      <c r="F44" s="411"/>
      <c r="G44" s="411"/>
      <c r="H44" s="411"/>
      <c r="I44" s="411"/>
      <c r="J44" s="411"/>
      <c r="K44" s="411"/>
      <c r="L44" s="412"/>
    </row>
    <row r="45" spans="2:12" ht="15" customHeight="1" x14ac:dyDescent="0.3">
      <c r="B45" s="421"/>
      <c r="C45" s="513" t="s">
        <v>104</v>
      </c>
      <c r="D45" s="428"/>
      <c r="E45" s="428"/>
      <c r="F45" s="428"/>
      <c r="G45" s="428"/>
      <c r="H45" s="428"/>
      <c r="I45" s="428"/>
      <c r="J45" s="428"/>
      <c r="K45" s="428"/>
      <c r="L45" s="429"/>
    </row>
    <row r="46" spans="2:12" x14ac:dyDescent="0.3">
      <c r="B46" s="421"/>
      <c r="C46" s="428"/>
      <c r="D46" s="428"/>
      <c r="E46" s="428"/>
      <c r="F46" s="428"/>
      <c r="G46" s="428"/>
      <c r="H46" s="428"/>
      <c r="I46" s="428"/>
      <c r="J46" s="428"/>
      <c r="K46" s="428"/>
      <c r="L46" s="429"/>
    </row>
    <row r="47" spans="2:12" x14ac:dyDescent="0.3">
      <c r="B47" s="421"/>
      <c r="C47" s="428"/>
      <c r="D47" s="428"/>
      <c r="E47" s="428"/>
      <c r="F47" s="428"/>
      <c r="G47" s="428"/>
      <c r="H47" s="428"/>
      <c r="I47" s="428"/>
      <c r="J47" s="428"/>
      <c r="K47" s="428"/>
      <c r="L47" s="429"/>
    </row>
    <row r="48" spans="2:12" x14ac:dyDescent="0.3">
      <c r="B48" s="421"/>
      <c r="C48" s="428"/>
      <c r="D48" s="428"/>
      <c r="E48" s="428"/>
      <c r="F48" s="428"/>
      <c r="G48" s="428"/>
      <c r="H48" s="428"/>
      <c r="I48" s="428"/>
      <c r="J48" s="428"/>
      <c r="K48" s="428"/>
      <c r="L48" s="429"/>
    </row>
    <row r="49" spans="2:12" s="98" customFormat="1" ht="12.6" x14ac:dyDescent="0.3">
      <c r="B49" s="421"/>
      <c r="C49" s="428"/>
      <c r="D49" s="428"/>
      <c r="E49" s="428"/>
      <c r="F49" s="428"/>
      <c r="G49" s="428"/>
      <c r="H49" s="428"/>
      <c r="I49" s="428"/>
      <c r="J49" s="428"/>
      <c r="K49" s="428"/>
      <c r="L49" s="429"/>
    </row>
    <row r="50" spans="2:12" s="98" customFormat="1" ht="12.6" x14ac:dyDescent="0.3">
      <c r="B50" s="421"/>
      <c r="C50" s="428"/>
      <c r="D50" s="428"/>
      <c r="E50" s="428"/>
      <c r="F50" s="428"/>
      <c r="G50" s="428"/>
      <c r="H50" s="428"/>
      <c r="I50" s="428"/>
      <c r="J50" s="428"/>
      <c r="K50" s="428"/>
      <c r="L50" s="429"/>
    </row>
    <row r="51" spans="2:12" ht="6.75" customHeight="1" x14ac:dyDescent="0.3">
      <c r="B51" s="422"/>
      <c r="C51" s="442"/>
      <c r="D51" s="442"/>
      <c r="E51" s="442"/>
      <c r="F51" s="442"/>
      <c r="G51" s="442"/>
      <c r="H51" s="442"/>
      <c r="I51" s="442"/>
      <c r="J51" s="442"/>
      <c r="K51" s="442"/>
      <c r="L51" s="443"/>
    </row>
    <row r="52" spans="2:12" s="98" customFormat="1" ht="12.6" x14ac:dyDescent="0.3">
      <c r="B52" s="421">
        <v>5</v>
      </c>
      <c r="C52" s="411" t="s">
        <v>13</v>
      </c>
      <c r="D52" s="411"/>
      <c r="E52" s="411"/>
      <c r="F52" s="411"/>
      <c r="G52" s="411"/>
      <c r="H52" s="411"/>
      <c r="I52" s="411"/>
      <c r="J52" s="411"/>
      <c r="K52" s="411"/>
      <c r="L52" s="412"/>
    </row>
    <row r="53" spans="2:12" ht="15" customHeight="1" x14ac:dyDescent="0.3">
      <c r="B53" s="421"/>
      <c r="C53" s="513" t="s">
        <v>105</v>
      </c>
      <c r="D53" s="428"/>
      <c r="E53" s="428"/>
      <c r="F53" s="428"/>
      <c r="G53" s="428"/>
      <c r="H53" s="428"/>
      <c r="I53" s="428"/>
      <c r="J53" s="428"/>
      <c r="K53" s="428"/>
      <c r="L53" s="429"/>
    </row>
    <row r="54" spans="2:12" x14ac:dyDescent="0.3">
      <c r="B54" s="421"/>
      <c r="C54" s="428"/>
      <c r="D54" s="428"/>
      <c r="E54" s="428"/>
      <c r="F54" s="428"/>
      <c r="G54" s="428"/>
      <c r="H54" s="428"/>
      <c r="I54" s="428"/>
      <c r="J54" s="428"/>
      <c r="K54" s="428"/>
      <c r="L54" s="429"/>
    </row>
    <row r="55" spans="2:12" x14ac:dyDescent="0.3">
      <c r="B55" s="421"/>
      <c r="C55" s="428"/>
      <c r="D55" s="428"/>
      <c r="E55" s="428"/>
      <c r="F55" s="428"/>
      <c r="G55" s="428"/>
      <c r="H55" s="428"/>
      <c r="I55" s="428"/>
      <c r="J55" s="428"/>
      <c r="K55" s="428"/>
      <c r="L55" s="429"/>
    </row>
    <row r="56" spans="2:12" s="98" customFormat="1" ht="12.6" x14ac:dyDescent="0.3">
      <c r="B56" s="421"/>
      <c r="C56" s="428"/>
      <c r="D56" s="428"/>
      <c r="E56" s="428"/>
      <c r="F56" s="428"/>
      <c r="G56" s="428"/>
      <c r="H56" s="428"/>
      <c r="I56" s="428"/>
      <c r="J56" s="428"/>
      <c r="K56" s="428"/>
      <c r="L56" s="429"/>
    </row>
    <row r="57" spans="2:12" s="98" customFormat="1" ht="12.6" x14ac:dyDescent="0.3">
      <c r="B57" s="421"/>
      <c r="C57" s="428"/>
      <c r="D57" s="428"/>
      <c r="E57" s="428"/>
      <c r="F57" s="428"/>
      <c r="G57" s="428"/>
      <c r="H57" s="428"/>
      <c r="I57" s="428"/>
      <c r="J57" s="428"/>
      <c r="K57" s="428"/>
      <c r="L57" s="429"/>
    </row>
    <row r="58" spans="2:12" s="98" customFormat="1" ht="12.6" x14ac:dyDescent="0.3">
      <c r="B58" s="421"/>
      <c r="C58" s="428"/>
      <c r="D58" s="428"/>
      <c r="E58" s="428"/>
      <c r="F58" s="428"/>
      <c r="G58" s="428"/>
      <c r="H58" s="428"/>
      <c r="I58" s="428"/>
      <c r="J58" s="428"/>
      <c r="K58" s="428"/>
      <c r="L58" s="429"/>
    </row>
    <row r="59" spans="2:12" ht="6.75" customHeight="1" x14ac:dyDescent="0.3">
      <c r="B59" s="422"/>
      <c r="C59" s="442"/>
      <c r="D59" s="442"/>
      <c r="E59" s="442"/>
      <c r="F59" s="442"/>
      <c r="G59" s="442"/>
      <c r="H59" s="442"/>
      <c r="I59" s="442"/>
      <c r="J59" s="442"/>
      <c r="K59" s="442"/>
      <c r="L59" s="443"/>
    </row>
    <row r="60" spans="2:12" s="98" customFormat="1" ht="12.6" x14ac:dyDescent="0.3">
      <c r="B60" s="421">
        <v>6</v>
      </c>
      <c r="C60" s="411" t="s">
        <v>24</v>
      </c>
      <c r="D60" s="411"/>
      <c r="E60" s="411"/>
      <c r="F60" s="411"/>
      <c r="G60" s="411"/>
      <c r="H60" s="411"/>
      <c r="I60" s="411"/>
      <c r="J60" s="411"/>
      <c r="K60" s="411"/>
      <c r="L60" s="412"/>
    </row>
    <row r="61" spans="2:12" ht="15" customHeight="1" x14ac:dyDescent="0.3">
      <c r="B61" s="421"/>
      <c r="C61" s="513" t="s">
        <v>134</v>
      </c>
      <c r="D61" s="428"/>
      <c r="E61" s="428"/>
      <c r="F61" s="428"/>
      <c r="G61" s="428"/>
      <c r="H61" s="428"/>
      <c r="I61" s="428"/>
      <c r="J61" s="428"/>
      <c r="K61" s="428"/>
      <c r="L61" s="429"/>
    </row>
    <row r="62" spans="2:12" ht="15" customHeight="1" x14ac:dyDescent="0.3">
      <c r="B62" s="421"/>
      <c r="C62" s="428"/>
      <c r="D62" s="428"/>
      <c r="E62" s="428"/>
      <c r="F62" s="428"/>
      <c r="G62" s="428"/>
      <c r="H62" s="428"/>
      <c r="I62" s="428"/>
      <c r="J62" s="428"/>
      <c r="K62" s="428"/>
      <c r="L62" s="429"/>
    </row>
    <row r="63" spans="2:12" ht="15" customHeight="1" x14ac:dyDescent="0.3">
      <c r="B63" s="421"/>
      <c r="C63" s="428"/>
      <c r="D63" s="428"/>
      <c r="E63" s="428"/>
      <c r="F63" s="428"/>
      <c r="G63" s="428"/>
      <c r="H63" s="428"/>
      <c r="I63" s="428"/>
      <c r="J63" s="428"/>
      <c r="K63" s="428"/>
      <c r="L63" s="429"/>
    </row>
    <row r="64" spans="2:12" ht="15" customHeight="1" x14ac:dyDescent="0.3">
      <c r="B64" s="421"/>
      <c r="C64" s="428"/>
      <c r="D64" s="428"/>
      <c r="E64" s="428"/>
      <c r="F64" s="428"/>
      <c r="G64" s="428"/>
      <c r="H64" s="428"/>
      <c r="I64" s="428"/>
      <c r="J64" s="428"/>
      <c r="K64" s="428"/>
      <c r="L64" s="429"/>
    </row>
    <row r="65" spans="1:14" s="98" customFormat="1" ht="15" customHeight="1" x14ac:dyDescent="0.3">
      <c r="B65" s="421"/>
      <c r="C65" s="428"/>
      <c r="D65" s="428"/>
      <c r="E65" s="428"/>
      <c r="F65" s="428"/>
      <c r="G65" s="428"/>
      <c r="H65" s="428"/>
      <c r="I65" s="428"/>
      <c r="J65" s="428"/>
      <c r="K65" s="428"/>
      <c r="L65" s="429"/>
    </row>
    <row r="66" spans="1:14" s="98" customFormat="1" ht="15" customHeight="1" x14ac:dyDescent="0.3">
      <c r="B66" s="421"/>
      <c r="C66" s="428"/>
      <c r="D66" s="428"/>
      <c r="E66" s="428"/>
      <c r="F66" s="428"/>
      <c r="G66" s="428"/>
      <c r="H66" s="428"/>
      <c r="I66" s="428"/>
      <c r="J66" s="428"/>
      <c r="K66" s="428"/>
      <c r="L66" s="429"/>
    </row>
    <row r="67" spans="1:14" ht="6.75" customHeight="1" thickBot="1" x14ac:dyDescent="0.35">
      <c r="B67" s="441"/>
      <c r="C67" s="430"/>
      <c r="D67" s="430"/>
      <c r="E67" s="430"/>
      <c r="F67" s="430"/>
      <c r="G67" s="430"/>
      <c r="H67" s="430"/>
      <c r="I67" s="430"/>
      <c r="J67" s="430"/>
      <c r="K67" s="430"/>
      <c r="L67" s="431"/>
    </row>
    <row r="68" spans="1:14" ht="6.75" customHeight="1" thickBot="1" x14ac:dyDescent="0.35">
      <c r="B68" s="163"/>
      <c r="C68" s="164"/>
      <c r="D68" s="164"/>
      <c r="E68" s="164"/>
      <c r="F68" s="164"/>
      <c r="G68" s="164"/>
      <c r="H68" s="164"/>
      <c r="I68" s="164"/>
      <c r="J68" s="164"/>
      <c r="K68" s="165"/>
      <c r="L68" s="166"/>
    </row>
    <row r="69" spans="1:14" ht="6.75" customHeight="1" thickBot="1" x14ac:dyDescent="0.35">
      <c r="B69" s="125"/>
      <c r="C69" s="170"/>
      <c r="D69" s="170"/>
      <c r="E69" s="170"/>
      <c r="F69" s="170"/>
      <c r="G69" s="170"/>
      <c r="H69" s="170"/>
      <c r="I69" s="170"/>
      <c r="J69" s="170"/>
      <c r="K69" s="170"/>
      <c r="L69" s="171"/>
    </row>
    <row r="70" spans="1:14" s="98" customFormat="1" ht="12.6" x14ac:dyDescent="0.3">
      <c r="B70" s="172" t="s">
        <v>2</v>
      </c>
      <c r="C70" s="423" t="s">
        <v>3</v>
      </c>
      <c r="D70" s="424"/>
      <c r="E70" s="424"/>
      <c r="F70" s="425"/>
      <c r="G70" s="426" t="s">
        <v>4</v>
      </c>
      <c r="H70" s="426"/>
      <c r="I70" s="426" t="s">
        <v>5</v>
      </c>
      <c r="J70" s="426"/>
      <c r="K70" s="426" t="s">
        <v>6</v>
      </c>
      <c r="L70" s="427"/>
    </row>
    <row r="71" spans="1:14" x14ac:dyDescent="0.3">
      <c r="B71" s="177"/>
      <c r="C71" s="365"/>
      <c r="D71" s="432"/>
      <c r="E71" s="432"/>
      <c r="F71" s="366"/>
      <c r="G71" s="433"/>
      <c r="H71" s="433"/>
      <c r="I71" s="433"/>
      <c r="J71" s="433"/>
      <c r="K71" s="335"/>
      <c r="L71" s="336"/>
    </row>
    <row r="72" spans="1:14" ht="13.8" thickBot="1" x14ac:dyDescent="0.35">
      <c r="B72" s="178"/>
      <c r="C72" s="434"/>
      <c r="D72" s="435"/>
      <c r="E72" s="435"/>
      <c r="F72" s="436"/>
      <c r="G72" s="437"/>
      <c r="H72" s="438"/>
      <c r="I72" s="437"/>
      <c r="J72" s="438"/>
      <c r="K72" s="439"/>
      <c r="L72" s="440"/>
    </row>
    <row r="73" spans="1:14" ht="6.75" customHeight="1" x14ac:dyDescent="0.3">
      <c r="A73" s="88"/>
      <c r="B73" s="88"/>
      <c r="C73" s="88"/>
      <c r="D73" s="88"/>
      <c r="E73" s="88"/>
      <c r="F73" s="88"/>
      <c r="G73" s="88"/>
      <c r="H73" s="88"/>
      <c r="I73" s="88"/>
      <c r="J73" s="88"/>
      <c r="K73" s="88"/>
      <c r="L73" s="88"/>
      <c r="M73" s="88"/>
      <c r="N73" s="88"/>
    </row>
    <row r="74" spans="1:14" ht="6.75" customHeight="1" x14ac:dyDescent="0.3">
      <c r="A74" s="88"/>
      <c r="B74" s="88"/>
      <c r="C74" s="88"/>
      <c r="D74" s="92"/>
      <c r="E74" s="88"/>
      <c r="F74" s="88"/>
      <c r="G74" s="88"/>
      <c r="H74" s="88"/>
      <c r="I74" s="88"/>
      <c r="J74" s="88"/>
      <c r="K74" s="88"/>
      <c r="L74" s="88"/>
      <c r="M74" s="88"/>
      <c r="N74" s="88"/>
    </row>
    <row r="75" spans="1:14" ht="14.25" customHeight="1" x14ac:dyDescent="0.3">
      <c r="A75" s="88"/>
      <c r="B75" s="88"/>
      <c r="C75" s="92"/>
      <c r="D75" s="88"/>
      <c r="E75" s="88"/>
      <c r="F75" s="88"/>
      <c r="G75" s="88"/>
      <c r="H75" s="88"/>
      <c r="I75" s="88"/>
      <c r="J75" s="88"/>
      <c r="K75" s="88"/>
      <c r="L75" s="88"/>
      <c r="M75" s="88"/>
      <c r="N75" s="88"/>
    </row>
    <row r="76" spans="1:14" ht="29.25" customHeight="1" x14ac:dyDescent="0.3">
      <c r="A76" s="88"/>
      <c r="B76" s="88"/>
      <c r="C76" s="331"/>
      <c r="D76" s="331"/>
      <c r="E76" s="331"/>
      <c r="F76" s="331"/>
      <c r="G76" s="331"/>
      <c r="H76" s="331"/>
      <c r="I76" s="331"/>
      <c r="J76" s="331"/>
      <c r="K76" s="331"/>
      <c r="L76" s="331"/>
      <c r="M76" s="88"/>
      <c r="N76" s="88"/>
    </row>
    <row r="77" spans="1:14" x14ac:dyDescent="0.3">
      <c r="A77" s="88"/>
      <c r="B77" s="88"/>
      <c r="C77" s="88"/>
      <c r="D77" s="88"/>
      <c r="E77" s="88"/>
      <c r="F77" s="88"/>
      <c r="G77" s="88"/>
      <c r="H77" s="88"/>
      <c r="I77" s="88"/>
      <c r="J77" s="88"/>
      <c r="K77" s="88"/>
      <c r="L77" s="88"/>
      <c r="M77" s="88"/>
      <c r="N77" s="88"/>
    </row>
    <row r="78" spans="1:14" x14ac:dyDescent="0.3">
      <c r="A78" s="88"/>
      <c r="B78" s="88"/>
      <c r="C78" s="88"/>
      <c r="D78" s="88"/>
      <c r="E78" s="88"/>
      <c r="F78" s="88"/>
      <c r="G78" s="88"/>
      <c r="H78" s="88"/>
      <c r="I78" s="88"/>
      <c r="J78" s="88"/>
      <c r="K78" s="88"/>
      <c r="L78" s="88"/>
      <c r="M78" s="88"/>
      <c r="N78" s="88"/>
    </row>
    <row r="79" spans="1:14" x14ac:dyDescent="0.3">
      <c r="A79" s="88"/>
      <c r="B79" s="88"/>
      <c r="C79" s="88"/>
      <c r="D79" s="88"/>
      <c r="E79" s="88"/>
      <c r="F79" s="88"/>
      <c r="G79" s="88"/>
      <c r="H79" s="88"/>
      <c r="I79" s="88"/>
      <c r="J79" s="88"/>
      <c r="K79" s="88"/>
      <c r="L79" s="88"/>
      <c r="M79" s="88"/>
      <c r="N79" s="88"/>
    </row>
    <row r="80" spans="1:14" x14ac:dyDescent="0.3">
      <c r="A80" s="88"/>
      <c r="B80" s="88"/>
      <c r="C80" s="88"/>
      <c r="D80" s="88"/>
      <c r="E80" s="88"/>
      <c r="F80" s="88"/>
      <c r="G80" s="88"/>
      <c r="H80" s="88"/>
      <c r="I80" s="88"/>
      <c r="J80" s="88"/>
      <c r="K80" s="88"/>
      <c r="L80" s="88"/>
      <c r="M80" s="88"/>
      <c r="N80" s="88"/>
    </row>
    <row r="81" spans="1:14" x14ac:dyDescent="0.3">
      <c r="A81" s="88"/>
      <c r="B81" s="88"/>
      <c r="C81" s="88"/>
      <c r="D81" s="88"/>
      <c r="E81" s="88"/>
      <c r="F81" s="88"/>
      <c r="G81" s="88"/>
      <c r="H81" s="88"/>
      <c r="I81" s="88"/>
      <c r="J81" s="88"/>
      <c r="K81" s="88"/>
      <c r="L81" s="88"/>
      <c r="M81" s="88"/>
      <c r="N81" s="88"/>
    </row>
    <row r="82" spans="1:14" x14ac:dyDescent="0.3">
      <c r="B82" s="157"/>
      <c r="L82" s="173"/>
    </row>
    <row r="83" spans="1:14" x14ac:dyDescent="0.3">
      <c r="B83" s="157"/>
      <c r="L83" s="173"/>
    </row>
    <row r="84" spans="1:14" x14ac:dyDescent="0.3">
      <c r="B84" s="157"/>
      <c r="L84" s="173"/>
    </row>
    <row r="85" spans="1:14" x14ac:dyDescent="0.3">
      <c r="B85" s="157"/>
      <c r="L85" s="173"/>
    </row>
    <row r="86" spans="1:14" x14ac:dyDescent="0.3">
      <c r="B86" s="157"/>
      <c r="L86" s="173"/>
    </row>
    <row r="87" spans="1:14" x14ac:dyDescent="0.3">
      <c r="B87" s="157"/>
      <c r="L87" s="173"/>
    </row>
    <row r="88" spans="1:14" x14ac:dyDescent="0.3">
      <c r="B88" s="157"/>
      <c r="L88" s="173"/>
    </row>
    <row r="89" spans="1:14" x14ac:dyDescent="0.3">
      <c r="B89" s="157"/>
      <c r="L89" s="173"/>
    </row>
    <row r="90" spans="1:14" x14ac:dyDescent="0.3">
      <c r="B90" s="157"/>
      <c r="L90" s="173"/>
    </row>
    <row r="91" spans="1:14" x14ac:dyDescent="0.3">
      <c r="B91" s="157"/>
      <c r="L91" s="173"/>
    </row>
    <row r="92" spans="1:14" x14ac:dyDescent="0.3">
      <c r="B92" s="157"/>
      <c r="L92" s="173"/>
    </row>
    <row r="93" spans="1:14" x14ac:dyDescent="0.3">
      <c r="B93" s="157"/>
      <c r="L93" s="173"/>
    </row>
    <row r="94" spans="1:14" x14ac:dyDescent="0.3">
      <c r="B94" s="157"/>
      <c r="L94" s="173"/>
    </row>
    <row r="95" spans="1:14" x14ac:dyDescent="0.3">
      <c r="B95" s="157"/>
      <c r="L95" s="173"/>
    </row>
    <row r="96" spans="1:14" x14ac:dyDescent="0.3">
      <c r="B96" s="157"/>
      <c r="L96" s="173"/>
    </row>
    <row r="97" spans="2:12" x14ac:dyDescent="0.3">
      <c r="B97" s="157"/>
      <c r="L97" s="173"/>
    </row>
    <row r="98" spans="2:12" x14ac:dyDescent="0.3">
      <c r="B98" s="157"/>
      <c r="L98" s="173"/>
    </row>
    <row r="99" spans="2:12" x14ac:dyDescent="0.3">
      <c r="B99" s="157"/>
      <c r="L99" s="173"/>
    </row>
    <row r="100" spans="2:12" x14ac:dyDescent="0.3">
      <c r="B100" s="157"/>
      <c r="L100" s="173"/>
    </row>
    <row r="101" spans="2:12" x14ac:dyDescent="0.3">
      <c r="B101" s="157"/>
      <c r="L101" s="173"/>
    </row>
    <row r="102" spans="2:12" x14ac:dyDescent="0.3">
      <c r="B102" s="157"/>
      <c r="L102" s="173"/>
    </row>
    <row r="103" spans="2:12" x14ac:dyDescent="0.3">
      <c r="B103" s="157"/>
      <c r="L103" s="173"/>
    </row>
    <row r="104" spans="2:12" x14ac:dyDescent="0.3">
      <c r="B104" s="157"/>
      <c r="L104" s="173"/>
    </row>
    <row r="105" spans="2:12" x14ac:dyDescent="0.3">
      <c r="B105" s="157"/>
      <c r="L105" s="173"/>
    </row>
    <row r="106" spans="2:12" x14ac:dyDescent="0.3">
      <c r="B106" s="157"/>
      <c r="L106" s="173"/>
    </row>
    <row r="107" spans="2:12" x14ac:dyDescent="0.3">
      <c r="B107" s="157"/>
      <c r="L107" s="173"/>
    </row>
    <row r="108" spans="2:12" x14ac:dyDescent="0.3">
      <c r="B108" s="157"/>
      <c r="L108" s="173"/>
    </row>
    <row r="109" spans="2:12" x14ac:dyDescent="0.3">
      <c r="B109" s="157"/>
      <c r="L109" s="173"/>
    </row>
    <row r="110" spans="2:12" x14ac:dyDescent="0.3">
      <c r="B110" s="157"/>
      <c r="L110" s="173"/>
    </row>
    <row r="111" spans="2:12" x14ac:dyDescent="0.3">
      <c r="B111" s="157"/>
      <c r="L111" s="173"/>
    </row>
    <row r="112" spans="2:12" x14ac:dyDescent="0.3">
      <c r="B112" s="157"/>
      <c r="L112" s="173"/>
    </row>
    <row r="113" spans="2:12" x14ac:dyDescent="0.3">
      <c r="B113" s="157"/>
      <c r="L113" s="173"/>
    </row>
    <row r="114" spans="2:12" x14ac:dyDescent="0.3">
      <c r="B114" s="157"/>
      <c r="L114" s="173"/>
    </row>
    <row r="115" spans="2:12" x14ac:dyDescent="0.3">
      <c r="B115" s="157"/>
      <c r="L115" s="173"/>
    </row>
    <row r="116" spans="2:12" x14ac:dyDescent="0.3">
      <c r="B116" s="157"/>
      <c r="L116" s="173"/>
    </row>
    <row r="117" spans="2:12" x14ac:dyDescent="0.3">
      <c r="B117" s="157"/>
      <c r="L117" s="173"/>
    </row>
    <row r="118" spans="2:12" x14ac:dyDescent="0.3">
      <c r="B118" s="157"/>
      <c r="L118" s="173"/>
    </row>
    <row r="119" spans="2:12" ht="13.8" thickBot="1" x14ac:dyDescent="0.35">
      <c r="B119" s="174"/>
      <c r="C119" s="175"/>
      <c r="D119" s="175"/>
      <c r="E119" s="175"/>
      <c r="F119" s="175"/>
      <c r="G119" s="175"/>
      <c r="H119" s="175"/>
      <c r="I119" s="175"/>
      <c r="J119" s="175"/>
      <c r="K119" s="175"/>
      <c r="L119" s="176"/>
    </row>
  </sheetData>
  <sheetProtection algorithmName="SHA-512" hashValue="7b+MmYY7VZwiTKBcA+Q1lRh4XHpVZeRZAEJt0f8D5isNveNitzGfmGx1JBDYabHRym6N/QsOzSLbZnn+7ikwbw==" saltValue="XOtMIGi20Bw2WPmlRhocog==" spinCount="100000" sheet="1" selectLockedCells="1"/>
  <mergeCells count="43">
    <mergeCell ref="C17:L17"/>
    <mergeCell ref="C53:L59"/>
    <mergeCell ref="C37:L43"/>
    <mergeCell ref="C45:L51"/>
    <mergeCell ref="C18:L27"/>
    <mergeCell ref="C29:L35"/>
    <mergeCell ref="C36:L36"/>
    <mergeCell ref="C28:L28"/>
    <mergeCell ref="B28:B35"/>
    <mergeCell ref="B60:B67"/>
    <mergeCell ref="B52:B59"/>
    <mergeCell ref="B44:B51"/>
    <mergeCell ref="B36:B43"/>
    <mergeCell ref="C76:L76"/>
    <mergeCell ref="C71:F71"/>
    <mergeCell ref="G71:H71"/>
    <mergeCell ref="I71:J71"/>
    <mergeCell ref="K71:L71"/>
    <mergeCell ref="C72:F72"/>
    <mergeCell ref="G72:H72"/>
    <mergeCell ref="I72:J72"/>
    <mergeCell ref="K72:L72"/>
    <mergeCell ref="C70:F70"/>
    <mergeCell ref="G70:H70"/>
    <mergeCell ref="I70:J70"/>
    <mergeCell ref="K70:L70"/>
    <mergeCell ref="C61:L67"/>
    <mergeCell ref="B2:J5"/>
    <mergeCell ref="C60:L60"/>
    <mergeCell ref="B6:L6"/>
    <mergeCell ref="B7:D7"/>
    <mergeCell ref="E7:L7"/>
    <mergeCell ref="B9:D9"/>
    <mergeCell ref="B11:D11"/>
    <mergeCell ref="E9:L9"/>
    <mergeCell ref="E15:L15"/>
    <mergeCell ref="E13:L13"/>
    <mergeCell ref="E11:L11"/>
    <mergeCell ref="B13:D13"/>
    <mergeCell ref="B15:D15"/>
    <mergeCell ref="C52:L52"/>
    <mergeCell ref="C44:L44"/>
    <mergeCell ref="B17:B27"/>
  </mergeCells>
  <pageMargins left="0" right="0" top="0" bottom="0" header="0" footer="0"/>
  <pageSetup paperSize="9" scale="8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18DF2-5C9F-48A7-A693-0A79976057C0}">
  <dimension ref="A1:V64"/>
  <sheetViews>
    <sheetView view="pageBreakPreview" zoomScaleNormal="100" zoomScaleSheetLayoutView="100" workbookViewId="0">
      <selection activeCell="K56" sqref="K56"/>
    </sheetView>
  </sheetViews>
  <sheetFormatPr defaultColWidth="9.109375" defaultRowHeight="13.2" x14ac:dyDescent="0.25"/>
  <cols>
    <col min="1" max="1" width="2.33203125" style="17" customWidth="1"/>
    <col min="2" max="3" width="19.109375" style="21" customWidth="1"/>
    <col min="4" max="4" width="5.33203125" style="21" customWidth="1"/>
    <col min="5" max="12" width="12" style="21" customWidth="1"/>
    <col min="13" max="13" width="2.33203125" style="18" customWidth="1"/>
    <col min="14" max="17" width="9.109375" style="21"/>
    <col min="18" max="16384" width="9.109375" style="22"/>
  </cols>
  <sheetData>
    <row r="1" spans="1:17" s="17" customFormat="1" x14ac:dyDescent="0.25">
      <c r="B1" s="18"/>
      <c r="C1" s="18"/>
      <c r="D1" s="18"/>
      <c r="E1" s="18"/>
      <c r="F1" s="18"/>
      <c r="G1" s="18"/>
      <c r="H1" s="18"/>
      <c r="I1" s="18"/>
      <c r="J1" s="18"/>
      <c r="K1" s="18"/>
      <c r="L1" s="18"/>
      <c r="M1" s="18"/>
      <c r="N1" s="18"/>
      <c r="O1" s="18"/>
      <c r="P1" s="18"/>
      <c r="Q1" s="18"/>
    </row>
    <row r="2" spans="1:17" s="1" customFormat="1" x14ac:dyDescent="0.3"/>
    <row r="3" spans="1:17" s="1" customFormat="1" ht="15.75" customHeight="1" x14ac:dyDescent="0.3">
      <c r="B3" s="402" t="s">
        <v>37</v>
      </c>
      <c r="C3" s="402"/>
      <c r="D3" s="402"/>
      <c r="E3" s="402"/>
      <c r="F3" s="402"/>
      <c r="G3" s="402"/>
      <c r="H3" s="402"/>
      <c r="I3" s="402"/>
      <c r="J3" s="402"/>
      <c r="K3" s="402"/>
      <c r="L3" s="402"/>
    </row>
    <row r="4" spans="1:17" s="1" customFormat="1" ht="15" customHeight="1" x14ac:dyDescent="0.3">
      <c r="B4" s="402"/>
      <c r="C4" s="402"/>
      <c r="D4" s="402"/>
      <c r="E4" s="402"/>
      <c r="F4" s="402"/>
      <c r="G4" s="402"/>
      <c r="H4" s="402"/>
      <c r="I4" s="402"/>
      <c r="J4" s="402"/>
      <c r="K4" s="402"/>
      <c r="L4" s="402"/>
    </row>
    <row r="5" spans="1:17" s="1" customFormat="1" ht="19.5" customHeight="1" thickBot="1" x14ac:dyDescent="0.35">
      <c r="B5" s="402"/>
      <c r="C5" s="402"/>
      <c r="D5" s="402"/>
      <c r="E5" s="402"/>
      <c r="F5" s="402"/>
      <c r="G5" s="402"/>
      <c r="H5" s="402"/>
      <c r="I5" s="402"/>
      <c r="J5" s="402"/>
      <c r="K5" s="402"/>
      <c r="L5" s="402"/>
    </row>
    <row r="6" spans="1:17" s="1" customFormat="1" ht="15" customHeight="1" x14ac:dyDescent="0.3">
      <c r="B6" s="452" t="s">
        <v>7</v>
      </c>
      <c r="C6" s="453"/>
      <c r="D6" s="453"/>
      <c r="E6" s="415">
        <f>'Cost Estimate'!E8</f>
        <v>0</v>
      </c>
      <c r="F6" s="415"/>
      <c r="G6" s="415"/>
      <c r="H6" s="415"/>
      <c r="I6" s="415"/>
      <c r="J6" s="415"/>
      <c r="K6" s="415"/>
      <c r="L6" s="416"/>
      <c r="M6" s="2"/>
    </row>
    <row r="7" spans="1:17" s="1" customFormat="1" ht="6.75" customHeight="1" x14ac:dyDescent="0.3">
      <c r="B7" s="6"/>
      <c r="C7" s="2"/>
      <c r="D7" s="2"/>
      <c r="E7" s="2"/>
      <c r="F7" s="2"/>
      <c r="G7" s="2"/>
      <c r="H7" s="2"/>
      <c r="I7" s="2"/>
      <c r="J7" s="2"/>
      <c r="K7" s="2"/>
      <c r="L7" s="3"/>
      <c r="M7" s="2"/>
    </row>
    <row r="8" spans="1:17" s="1" customFormat="1" ht="15" customHeight="1" x14ac:dyDescent="0.3">
      <c r="B8" s="454" t="s">
        <v>106</v>
      </c>
      <c r="C8" s="455"/>
      <c r="D8" s="455"/>
      <c r="E8" s="469">
        <f>'Cost Estimate'!E10</f>
        <v>0</v>
      </c>
      <c r="F8" s="469"/>
      <c r="G8" s="469"/>
      <c r="H8" s="469"/>
      <c r="I8" s="469"/>
      <c r="J8" s="469"/>
      <c r="K8" s="469"/>
      <c r="L8" s="470"/>
      <c r="M8" s="2"/>
    </row>
    <row r="9" spans="1:17" s="1" customFormat="1" ht="6.75" customHeight="1" x14ac:dyDescent="0.3">
      <c r="B9" s="6"/>
      <c r="C9" s="2"/>
      <c r="D9" s="2"/>
      <c r="E9" s="2"/>
      <c r="F9" s="2"/>
      <c r="G9" s="2"/>
      <c r="H9" s="2"/>
      <c r="I9" s="2"/>
      <c r="J9" s="2"/>
      <c r="K9" s="2"/>
      <c r="L9" s="3"/>
      <c r="M9" s="2"/>
    </row>
    <row r="10" spans="1:17" s="1" customFormat="1" ht="15" customHeight="1" x14ac:dyDescent="0.3">
      <c r="B10" s="454" t="s">
        <v>81</v>
      </c>
      <c r="C10" s="455"/>
      <c r="D10" s="455"/>
      <c r="E10" s="471">
        <f>SUM('Cost Estimate'!K83:L83)</f>
        <v>0</v>
      </c>
      <c r="F10" s="471"/>
      <c r="G10" s="471"/>
      <c r="H10" s="471"/>
      <c r="I10" s="471"/>
      <c r="J10" s="471"/>
      <c r="K10" s="471"/>
      <c r="L10" s="472"/>
      <c r="M10" s="2"/>
    </row>
    <row r="11" spans="1:17" s="1" customFormat="1" ht="6.75" customHeight="1" x14ac:dyDescent="0.3">
      <c r="B11" s="6"/>
      <c r="C11" s="2"/>
      <c r="D11" s="2"/>
      <c r="E11" s="2"/>
      <c r="F11" s="2"/>
      <c r="G11" s="2"/>
      <c r="H11" s="2"/>
      <c r="I11" s="2"/>
      <c r="J11" s="2"/>
      <c r="K11" s="2"/>
      <c r="L11" s="3"/>
      <c r="M11" s="2"/>
    </row>
    <row r="12" spans="1:17" s="1" customFormat="1" ht="15" customHeight="1" thickBot="1" x14ac:dyDescent="0.35">
      <c r="B12" s="458" t="s">
        <v>38</v>
      </c>
      <c r="C12" s="459"/>
      <c r="D12" s="459"/>
      <c r="E12" s="473">
        <f>SUM('Cost Estimate'!K28:L28)</f>
        <v>0</v>
      </c>
      <c r="F12" s="473"/>
      <c r="G12" s="459" t="s">
        <v>82</v>
      </c>
      <c r="H12" s="459"/>
      <c r="I12" s="459"/>
      <c r="J12" s="459"/>
      <c r="K12" s="459"/>
      <c r="L12" s="474"/>
      <c r="M12" s="2"/>
    </row>
    <row r="13" spans="1:17" s="1" customFormat="1" ht="6.75" customHeight="1" thickBot="1" x14ac:dyDescent="0.35">
      <c r="B13" s="35"/>
      <c r="C13" s="36"/>
      <c r="D13" s="36"/>
      <c r="E13" s="36"/>
      <c r="F13" s="36"/>
      <c r="G13" s="36"/>
      <c r="H13" s="36"/>
      <c r="I13" s="36"/>
      <c r="J13" s="36"/>
      <c r="K13" s="36"/>
      <c r="L13" s="37"/>
      <c r="M13" s="2"/>
    </row>
    <row r="14" spans="1:17" s="17" customFormat="1" x14ac:dyDescent="0.25">
      <c r="B14" s="39"/>
      <c r="C14" s="29"/>
      <c r="D14" s="29"/>
      <c r="E14" s="29"/>
      <c r="F14" s="29"/>
      <c r="G14" s="29"/>
      <c r="H14" s="29"/>
      <c r="I14" s="29"/>
      <c r="J14" s="29"/>
      <c r="K14" s="29"/>
      <c r="L14" s="30"/>
      <c r="M14" s="27"/>
      <c r="N14" s="18"/>
      <c r="O14" s="18"/>
      <c r="P14" s="18"/>
      <c r="Q14" s="18"/>
    </row>
    <row r="15" spans="1:17" s="17" customFormat="1" ht="28.8" customHeight="1" x14ac:dyDescent="0.25">
      <c r="B15" s="191"/>
      <c r="C15" s="27"/>
      <c r="D15" s="27"/>
      <c r="E15" s="463" t="s">
        <v>129</v>
      </c>
      <c r="F15" s="464"/>
      <c r="G15" s="464"/>
      <c r="H15" s="465"/>
      <c r="I15" s="466" t="s">
        <v>107</v>
      </c>
      <c r="J15" s="467"/>
      <c r="K15" s="467"/>
      <c r="L15" s="468"/>
      <c r="M15" s="27"/>
      <c r="N15" s="18"/>
      <c r="O15" s="18"/>
      <c r="P15" s="18"/>
      <c r="Q15" s="18"/>
    </row>
    <row r="16" spans="1:17" s="20" customFormat="1" ht="38.4" customHeight="1" x14ac:dyDescent="0.2">
      <c r="A16" s="19"/>
      <c r="B16" s="40" t="s">
        <v>33</v>
      </c>
      <c r="C16" s="446" t="s">
        <v>34</v>
      </c>
      <c r="D16" s="446"/>
      <c r="E16" s="446" t="s">
        <v>35</v>
      </c>
      <c r="F16" s="446"/>
      <c r="G16" s="460" t="s">
        <v>130</v>
      </c>
      <c r="H16" s="460"/>
      <c r="I16" s="446" t="s">
        <v>35</v>
      </c>
      <c r="J16" s="446"/>
      <c r="K16" s="446" t="s">
        <v>131</v>
      </c>
      <c r="L16" s="457"/>
      <c r="M16" s="38"/>
      <c r="O16" s="188" t="s">
        <v>129</v>
      </c>
    </row>
    <row r="17" spans="2:22" x14ac:dyDescent="0.25">
      <c r="B17" s="449" t="s">
        <v>25</v>
      </c>
      <c r="C17" s="446" t="s">
        <v>26</v>
      </c>
      <c r="D17" s="446"/>
      <c r="E17" s="444"/>
      <c r="F17" s="444"/>
      <c r="G17" s="445">
        <f>E17</f>
        <v>0</v>
      </c>
      <c r="H17" s="445"/>
      <c r="I17" s="444"/>
      <c r="J17" s="444"/>
      <c r="K17" s="445">
        <f>I17</f>
        <v>0</v>
      </c>
      <c r="L17" s="456"/>
      <c r="M17" s="27"/>
      <c r="O17" s="189" t="s">
        <v>137</v>
      </c>
      <c r="P17" s="190"/>
      <c r="Q17" s="190"/>
      <c r="R17" s="190"/>
      <c r="S17" s="190"/>
      <c r="T17" s="190"/>
      <c r="U17" s="190"/>
      <c r="V17" s="190"/>
    </row>
    <row r="18" spans="2:22" x14ac:dyDescent="0.25">
      <c r="B18" s="449"/>
      <c r="C18" s="446" t="s">
        <v>27</v>
      </c>
      <c r="D18" s="446"/>
      <c r="E18" s="444"/>
      <c r="F18" s="444"/>
      <c r="G18" s="445">
        <f t="shared" ref="G18:G32" si="0">G17+E18</f>
        <v>0</v>
      </c>
      <c r="H18" s="445"/>
      <c r="I18" s="444"/>
      <c r="J18" s="444"/>
      <c r="K18" s="445">
        <f t="shared" ref="K18:K31" si="1">K17+I18</f>
        <v>0</v>
      </c>
      <c r="L18" s="456"/>
      <c r="M18" s="27"/>
      <c r="O18" s="189"/>
    </row>
    <row r="19" spans="2:22" x14ac:dyDescent="0.25">
      <c r="B19" s="449"/>
      <c r="C19" s="446" t="s">
        <v>28</v>
      </c>
      <c r="D19" s="446"/>
      <c r="E19" s="444"/>
      <c r="F19" s="444"/>
      <c r="G19" s="445">
        <f t="shared" si="0"/>
        <v>0</v>
      </c>
      <c r="H19" s="445"/>
      <c r="I19" s="444"/>
      <c r="J19" s="444"/>
      <c r="K19" s="445">
        <f t="shared" si="1"/>
        <v>0</v>
      </c>
      <c r="L19" s="456"/>
      <c r="M19" s="27"/>
      <c r="O19" s="189"/>
    </row>
    <row r="20" spans="2:22" x14ac:dyDescent="0.25">
      <c r="B20" s="449"/>
      <c r="C20" s="446" t="s">
        <v>29</v>
      </c>
      <c r="D20" s="446"/>
      <c r="E20" s="444"/>
      <c r="F20" s="444"/>
      <c r="G20" s="445">
        <f t="shared" si="0"/>
        <v>0</v>
      </c>
      <c r="H20" s="445"/>
      <c r="I20" s="444"/>
      <c r="J20" s="444"/>
      <c r="K20" s="445">
        <f t="shared" si="1"/>
        <v>0</v>
      </c>
      <c r="L20" s="456"/>
      <c r="M20" s="27"/>
    </row>
    <row r="21" spans="2:22" x14ac:dyDescent="0.25">
      <c r="B21" s="449" t="s">
        <v>32</v>
      </c>
      <c r="C21" s="446" t="s">
        <v>26</v>
      </c>
      <c r="D21" s="446"/>
      <c r="E21" s="444"/>
      <c r="F21" s="444"/>
      <c r="G21" s="445">
        <f t="shared" si="0"/>
        <v>0</v>
      </c>
      <c r="H21" s="445"/>
      <c r="I21" s="444"/>
      <c r="J21" s="444"/>
      <c r="K21" s="445">
        <f t="shared" si="1"/>
        <v>0</v>
      </c>
      <c r="L21" s="456"/>
      <c r="M21" s="27"/>
    </row>
    <row r="22" spans="2:22" x14ac:dyDescent="0.25">
      <c r="B22" s="449"/>
      <c r="C22" s="446" t="s">
        <v>27</v>
      </c>
      <c r="D22" s="446"/>
      <c r="E22" s="444"/>
      <c r="F22" s="444"/>
      <c r="G22" s="445">
        <f t="shared" si="0"/>
        <v>0</v>
      </c>
      <c r="H22" s="445"/>
      <c r="I22" s="444"/>
      <c r="J22" s="444"/>
      <c r="K22" s="445">
        <f t="shared" si="1"/>
        <v>0</v>
      </c>
      <c r="L22" s="456"/>
      <c r="M22" s="27"/>
    </row>
    <row r="23" spans="2:22" x14ac:dyDescent="0.25">
      <c r="B23" s="449"/>
      <c r="C23" s="446" t="s">
        <v>28</v>
      </c>
      <c r="D23" s="446"/>
      <c r="E23" s="444"/>
      <c r="F23" s="444"/>
      <c r="G23" s="445">
        <f t="shared" si="0"/>
        <v>0</v>
      </c>
      <c r="H23" s="445"/>
      <c r="I23" s="444"/>
      <c r="J23" s="444"/>
      <c r="K23" s="445">
        <f t="shared" si="1"/>
        <v>0</v>
      </c>
      <c r="L23" s="456"/>
      <c r="M23" s="27"/>
    </row>
    <row r="24" spans="2:22" x14ac:dyDescent="0.25">
      <c r="B24" s="449"/>
      <c r="C24" s="446" t="s">
        <v>29</v>
      </c>
      <c r="D24" s="446"/>
      <c r="E24" s="444"/>
      <c r="F24" s="444"/>
      <c r="G24" s="445">
        <f t="shared" si="0"/>
        <v>0</v>
      </c>
      <c r="H24" s="445"/>
      <c r="I24" s="444"/>
      <c r="J24" s="444"/>
      <c r="K24" s="445">
        <f t="shared" si="1"/>
        <v>0</v>
      </c>
      <c r="L24" s="456"/>
      <c r="M24" s="27"/>
    </row>
    <row r="25" spans="2:22" x14ac:dyDescent="0.25">
      <c r="B25" s="449" t="s">
        <v>31</v>
      </c>
      <c r="C25" s="446" t="s">
        <v>26</v>
      </c>
      <c r="D25" s="446"/>
      <c r="E25" s="444"/>
      <c r="F25" s="444"/>
      <c r="G25" s="445">
        <f t="shared" si="0"/>
        <v>0</v>
      </c>
      <c r="H25" s="445"/>
      <c r="I25" s="444"/>
      <c r="J25" s="444"/>
      <c r="K25" s="445">
        <f t="shared" si="1"/>
        <v>0</v>
      </c>
      <c r="L25" s="456"/>
      <c r="M25" s="27"/>
    </row>
    <row r="26" spans="2:22" x14ac:dyDescent="0.25">
      <c r="B26" s="449"/>
      <c r="C26" s="446" t="s">
        <v>27</v>
      </c>
      <c r="D26" s="446"/>
      <c r="E26" s="444"/>
      <c r="F26" s="444"/>
      <c r="G26" s="445">
        <f t="shared" si="0"/>
        <v>0</v>
      </c>
      <c r="H26" s="445"/>
      <c r="I26" s="444"/>
      <c r="J26" s="444"/>
      <c r="K26" s="445">
        <f t="shared" si="1"/>
        <v>0</v>
      </c>
      <c r="L26" s="456"/>
      <c r="M26" s="27"/>
    </row>
    <row r="27" spans="2:22" x14ac:dyDescent="0.25">
      <c r="B27" s="449"/>
      <c r="C27" s="446" t="s">
        <v>28</v>
      </c>
      <c r="D27" s="446"/>
      <c r="E27" s="444"/>
      <c r="F27" s="444"/>
      <c r="G27" s="445">
        <f t="shared" si="0"/>
        <v>0</v>
      </c>
      <c r="H27" s="445"/>
      <c r="I27" s="444"/>
      <c r="J27" s="444"/>
      <c r="K27" s="445">
        <f t="shared" si="1"/>
        <v>0</v>
      </c>
      <c r="L27" s="456"/>
      <c r="M27" s="27"/>
    </row>
    <row r="28" spans="2:22" x14ac:dyDescent="0.25">
      <c r="B28" s="449"/>
      <c r="C28" s="446" t="s">
        <v>29</v>
      </c>
      <c r="D28" s="446"/>
      <c r="E28" s="444"/>
      <c r="F28" s="444"/>
      <c r="G28" s="445">
        <f t="shared" si="0"/>
        <v>0</v>
      </c>
      <c r="H28" s="445"/>
      <c r="I28" s="444"/>
      <c r="J28" s="444"/>
      <c r="K28" s="445">
        <f t="shared" si="1"/>
        <v>0</v>
      </c>
      <c r="L28" s="456"/>
      <c r="M28" s="27"/>
    </row>
    <row r="29" spans="2:22" x14ac:dyDescent="0.25">
      <c r="B29" s="449" t="s">
        <v>30</v>
      </c>
      <c r="C29" s="446" t="s">
        <v>26</v>
      </c>
      <c r="D29" s="446"/>
      <c r="E29" s="444"/>
      <c r="F29" s="444"/>
      <c r="G29" s="445">
        <f t="shared" si="0"/>
        <v>0</v>
      </c>
      <c r="H29" s="445"/>
      <c r="I29" s="444"/>
      <c r="J29" s="444"/>
      <c r="K29" s="445">
        <f t="shared" si="1"/>
        <v>0</v>
      </c>
      <c r="L29" s="456"/>
      <c r="M29" s="27"/>
    </row>
    <row r="30" spans="2:22" x14ac:dyDescent="0.25">
      <c r="B30" s="449"/>
      <c r="C30" s="446" t="s">
        <v>27</v>
      </c>
      <c r="D30" s="446"/>
      <c r="E30" s="444"/>
      <c r="F30" s="444"/>
      <c r="G30" s="445">
        <f t="shared" si="0"/>
        <v>0</v>
      </c>
      <c r="H30" s="445"/>
      <c r="I30" s="444"/>
      <c r="J30" s="444"/>
      <c r="K30" s="445">
        <f t="shared" si="1"/>
        <v>0</v>
      </c>
      <c r="L30" s="456"/>
      <c r="M30" s="27"/>
    </row>
    <row r="31" spans="2:22" x14ac:dyDescent="0.25">
      <c r="B31" s="449"/>
      <c r="C31" s="446" t="s">
        <v>28</v>
      </c>
      <c r="D31" s="446"/>
      <c r="E31" s="444"/>
      <c r="F31" s="444"/>
      <c r="G31" s="445">
        <f t="shared" si="0"/>
        <v>0</v>
      </c>
      <c r="H31" s="445"/>
      <c r="I31" s="444"/>
      <c r="J31" s="444"/>
      <c r="K31" s="445">
        <f t="shared" si="1"/>
        <v>0</v>
      </c>
      <c r="L31" s="456"/>
      <c r="M31" s="27"/>
    </row>
    <row r="32" spans="2:22" x14ac:dyDescent="0.25">
      <c r="B32" s="450"/>
      <c r="C32" s="451" t="s">
        <v>29</v>
      </c>
      <c r="D32" s="451"/>
      <c r="E32" s="447"/>
      <c r="F32" s="447"/>
      <c r="G32" s="448">
        <f t="shared" si="0"/>
        <v>0</v>
      </c>
      <c r="H32" s="448"/>
      <c r="I32" s="447"/>
      <c r="J32" s="447"/>
      <c r="K32" s="448">
        <f>K31+I32</f>
        <v>0</v>
      </c>
      <c r="L32" s="481"/>
      <c r="M32" s="27"/>
    </row>
    <row r="33" spans="2:13" x14ac:dyDescent="0.25">
      <c r="B33" s="41"/>
      <c r="C33" s="10"/>
      <c r="D33" s="10"/>
      <c r="E33" s="10"/>
      <c r="F33" s="10"/>
      <c r="G33" s="10"/>
      <c r="H33" s="10"/>
      <c r="I33" s="42"/>
      <c r="J33" s="42"/>
      <c r="K33" s="42"/>
      <c r="L33" s="43"/>
      <c r="M33" s="27"/>
    </row>
    <row r="34" spans="2:13" x14ac:dyDescent="0.25">
      <c r="B34" s="41"/>
      <c r="C34" s="10"/>
      <c r="D34" s="10"/>
      <c r="E34" s="10"/>
      <c r="F34" s="10"/>
      <c r="G34" s="10"/>
      <c r="H34" s="10"/>
      <c r="I34" s="42"/>
      <c r="J34" s="42"/>
      <c r="K34" s="42"/>
      <c r="L34" s="43"/>
      <c r="M34" s="27"/>
    </row>
    <row r="35" spans="2:13" x14ac:dyDescent="0.25">
      <c r="B35" s="41"/>
      <c r="C35" s="10"/>
      <c r="D35" s="10"/>
      <c r="E35" s="10"/>
      <c r="F35" s="10"/>
      <c r="G35" s="10"/>
      <c r="H35" s="10"/>
      <c r="I35" s="42"/>
      <c r="J35" s="42"/>
      <c r="K35" s="42"/>
      <c r="L35" s="43"/>
      <c r="M35" s="27"/>
    </row>
    <row r="36" spans="2:13" x14ac:dyDescent="0.25">
      <c r="B36" s="41"/>
      <c r="C36" s="10"/>
      <c r="D36" s="10"/>
      <c r="E36" s="10"/>
      <c r="F36" s="10"/>
      <c r="G36" s="10"/>
      <c r="H36" s="10"/>
      <c r="I36" s="42"/>
      <c r="J36" s="42"/>
      <c r="K36" s="42"/>
      <c r="L36" s="43"/>
      <c r="M36" s="27"/>
    </row>
    <row r="37" spans="2:13" x14ac:dyDescent="0.25">
      <c r="B37" s="41"/>
      <c r="C37" s="10"/>
      <c r="D37" s="10"/>
      <c r="E37" s="10"/>
      <c r="F37" s="10"/>
      <c r="G37" s="10"/>
      <c r="H37" s="10"/>
      <c r="I37" s="42"/>
      <c r="J37" s="42"/>
      <c r="K37" s="42"/>
      <c r="L37" s="43"/>
      <c r="M37" s="27"/>
    </row>
    <row r="38" spans="2:13" x14ac:dyDescent="0.25">
      <c r="B38" s="41"/>
      <c r="C38" s="10"/>
      <c r="D38" s="10"/>
      <c r="E38" s="10"/>
      <c r="F38" s="10"/>
      <c r="G38" s="10"/>
      <c r="H38" s="10"/>
      <c r="I38" s="42"/>
      <c r="J38" s="42"/>
      <c r="K38" s="42"/>
      <c r="L38" s="43"/>
      <c r="M38" s="27"/>
    </row>
    <row r="39" spans="2:13" x14ac:dyDescent="0.25">
      <c r="B39" s="41"/>
      <c r="C39" s="10"/>
      <c r="D39" s="10"/>
      <c r="E39" s="10"/>
      <c r="F39" s="10"/>
      <c r="G39" s="10"/>
      <c r="H39" s="10"/>
      <c r="I39" s="42"/>
      <c r="J39" s="42"/>
      <c r="K39" s="42"/>
      <c r="L39" s="43"/>
      <c r="M39" s="27"/>
    </row>
    <row r="40" spans="2:13" x14ac:dyDescent="0.25">
      <c r="B40" s="41"/>
      <c r="C40" s="10"/>
      <c r="D40" s="10"/>
      <c r="E40" s="10"/>
      <c r="F40" s="10"/>
      <c r="G40" s="10"/>
      <c r="H40" s="10"/>
      <c r="I40" s="42"/>
      <c r="J40" s="42"/>
      <c r="K40" s="42"/>
      <c r="L40" s="43"/>
      <c r="M40" s="27"/>
    </row>
    <row r="41" spans="2:13" x14ac:dyDescent="0.25">
      <c r="B41" s="41"/>
      <c r="C41" s="10"/>
      <c r="D41" s="10"/>
      <c r="E41" s="10"/>
      <c r="F41" s="10"/>
      <c r="G41" s="10"/>
      <c r="H41" s="10"/>
      <c r="I41" s="42"/>
      <c r="J41" s="42"/>
      <c r="K41" s="42"/>
      <c r="L41" s="43"/>
      <c r="M41" s="27"/>
    </row>
    <row r="42" spans="2:13" x14ac:dyDescent="0.25">
      <c r="B42" s="41"/>
      <c r="C42" s="10"/>
      <c r="D42" s="10"/>
      <c r="E42" s="10"/>
      <c r="F42" s="10"/>
      <c r="G42" s="10"/>
      <c r="H42" s="10"/>
      <c r="I42" s="42"/>
      <c r="J42" s="42"/>
      <c r="K42" s="42"/>
      <c r="L42" s="43"/>
      <c r="M42" s="27"/>
    </row>
    <row r="43" spans="2:13" x14ac:dyDescent="0.25">
      <c r="B43" s="41"/>
      <c r="C43" s="10"/>
      <c r="D43" s="10"/>
      <c r="E43" s="10"/>
      <c r="F43" s="10"/>
      <c r="G43" s="10"/>
      <c r="H43" s="10"/>
      <c r="I43" s="42"/>
      <c r="J43" s="42"/>
      <c r="K43" s="42"/>
      <c r="L43" s="43"/>
      <c r="M43" s="27"/>
    </row>
    <row r="44" spans="2:13" x14ac:dyDescent="0.25">
      <c r="B44" s="41"/>
      <c r="C44" s="10"/>
      <c r="D44" s="10"/>
      <c r="E44" s="10"/>
      <c r="F44" s="10"/>
      <c r="G44" s="10"/>
      <c r="H44" s="10"/>
      <c r="I44" s="42"/>
      <c r="J44" s="42"/>
      <c r="K44" s="42"/>
      <c r="L44" s="43"/>
      <c r="M44" s="27"/>
    </row>
    <row r="45" spans="2:13" x14ac:dyDescent="0.25">
      <c r="B45" s="41"/>
      <c r="C45" s="10"/>
      <c r="D45" s="10"/>
      <c r="E45" s="10"/>
      <c r="F45" s="10"/>
      <c r="G45" s="10"/>
      <c r="H45" s="10"/>
      <c r="I45" s="42"/>
      <c r="J45" s="42"/>
      <c r="K45" s="42"/>
      <c r="L45" s="43"/>
      <c r="M45" s="27"/>
    </row>
    <row r="46" spans="2:13" x14ac:dyDescent="0.25">
      <c r="B46" s="41"/>
      <c r="C46" s="10"/>
      <c r="D46" s="10"/>
      <c r="E46" s="10"/>
      <c r="F46" s="10"/>
      <c r="G46" s="10"/>
      <c r="H46" s="10"/>
      <c r="I46" s="42"/>
      <c r="J46" s="42"/>
      <c r="K46" s="42"/>
      <c r="L46" s="43"/>
      <c r="M46" s="27"/>
    </row>
    <row r="47" spans="2:13" x14ac:dyDescent="0.25">
      <c r="B47" s="41"/>
      <c r="C47" s="10"/>
      <c r="D47" s="10"/>
      <c r="E47" s="10"/>
      <c r="F47" s="10"/>
      <c r="G47" s="10"/>
      <c r="H47" s="10"/>
      <c r="I47" s="42"/>
      <c r="J47" s="42"/>
      <c r="K47" s="42"/>
      <c r="L47" s="43"/>
      <c r="M47" s="27"/>
    </row>
    <row r="48" spans="2:13" x14ac:dyDescent="0.25">
      <c r="B48" s="41"/>
      <c r="C48" s="10"/>
      <c r="D48" s="10"/>
      <c r="E48" s="10"/>
      <c r="F48" s="10"/>
      <c r="G48" s="10"/>
      <c r="H48" s="10"/>
      <c r="I48" s="42"/>
      <c r="J48" s="42"/>
      <c r="K48" s="42"/>
      <c r="L48" s="43"/>
      <c r="M48" s="27"/>
    </row>
    <row r="49" spans="1:17" x14ac:dyDescent="0.25">
      <c r="B49" s="41"/>
      <c r="C49" s="10"/>
      <c r="D49" s="10"/>
      <c r="E49" s="10"/>
      <c r="F49" s="10"/>
      <c r="G49" s="10"/>
      <c r="H49" s="10"/>
      <c r="I49" s="42"/>
      <c r="J49" s="42"/>
      <c r="K49" s="42"/>
      <c r="L49" s="43"/>
      <c r="M49" s="27"/>
    </row>
    <row r="50" spans="1:17" x14ac:dyDescent="0.25">
      <c r="B50" s="41"/>
      <c r="C50" s="10"/>
      <c r="D50" s="10"/>
      <c r="E50" s="10"/>
      <c r="F50" s="10"/>
      <c r="G50" s="10"/>
      <c r="H50" s="10"/>
      <c r="I50" s="42"/>
      <c r="J50" s="42"/>
      <c r="K50" s="42"/>
      <c r="L50" s="43"/>
      <c r="M50" s="27"/>
    </row>
    <row r="51" spans="1:17" x14ac:dyDescent="0.25">
      <c r="B51" s="41"/>
      <c r="C51" s="10"/>
      <c r="D51" s="10"/>
      <c r="E51" s="10"/>
      <c r="F51" s="10"/>
      <c r="G51" s="10"/>
      <c r="H51" s="10"/>
      <c r="I51" s="42"/>
      <c r="J51" s="42"/>
      <c r="K51" s="42"/>
      <c r="L51" s="43"/>
      <c r="M51" s="27"/>
    </row>
    <row r="52" spans="1:17" s="17" customFormat="1" ht="13.8" thickBot="1" x14ac:dyDescent="0.3">
      <c r="B52" s="44"/>
      <c r="C52" s="45"/>
      <c r="D52" s="45"/>
      <c r="E52" s="45"/>
      <c r="F52" s="45"/>
      <c r="G52" s="45"/>
      <c r="H52" s="45"/>
      <c r="I52" s="45"/>
      <c r="J52" s="45"/>
      <c r="K52" s="45"/>
      <c r="L52" s="46"/>
      <c r="M52" s="27"/>
      <c r="N52" s="18"/>
      <c r="O52" s="18"/>
      <c r="P52" s="18"/>
      <c r="Q52" s="18"/>
    </row>
    <row r="53" spans="1:17" ht="6.75" customHeight="1" thickBot="1" x14ac:dyDescent="0.3">
      <c r="B53" s="32"/>
      <c r="C53" s="33"/>
      <c r="D53" s="33"/>
      <c r="E53" s="33"/>
      <c r="F53" s="33"/>
      <c r="G53" s="33"/>
      <c r="H53" s="33"/>
      <c r="I53" s="33"/>
      <c r="J53" s="33"/>
      <c r="K53" s="33"/>
      <c r="L53" s="34"/>
    </row>
    <row r="54" spans="1:17" s="26" customFormat="1" ht="12.6" x14ac:dyDescent="0.2">
      <c r="A54" s="23"/>
      <c r="B54" s="66" t="s">
        <v>2</v>
      </c>
      <c r="C54" s="462" t="s">
        <v>3</v>
      </c>
      <c r="D54" s="462"/>
      <c r="E54" s="462"/>
      <c r="F54" s="462"/>
      <c r="G54" s="462"/>
      <c r="H54" s="462"/>
      <c r="I54" s="462"/>
      <c r="J54" s="67" t="s">
        <v>39</v>
      </c>
      <c r="K54" s="67" t="s">
        <v>40</v>
      </c>
      <c r="L54" s="68" t="s">
        <v>6</v>
      </c>
      <c r="M54" s="24"/>
      <c r="N54" s="25"/>
      <c r="O54" s="25"/>
      <c r="P54" s="25"/>
      <c r="Q54" s="25"/>
    </row>
    <row r="55" spans="1:17" x14ac:dyDescent="0.25">
      <c r="B55" s="179"/>
      <c r="C55" s="461"/>
      <c r="D55" s="461"/>
      <c r="E55" s="461"/>
      <c r="F55" s="461"/>
      <c r="G55" s="461"/>
      <c r="H55" s="461"/>
      <c r="I55" s="461"/>
      <c r="J55" s="180"/>
      <c r="K55" s="180"/>
      <c r="L55" s="181"/>
    </row>
    <row r="56" spans="1:17" x14ac:dyDescent="0.25">
      <c r="B56" s="179"/>
      <c r="C56" s="461"/>
      <c r="D56" s="461"/>
      <c r="E56" s="461"/>
      <c r="F56" s="461"/>
      <c r="G56" s="461"/>
      <c r="H56" s="461"/>
      <c r="I56" s="461"/>
      <c r="J56" s="180"/>
      <c r="K56" s="180"/>
      <c r="L56" s="181"/>
    </row>
    <row r="57" spans="1:17" ht="6.75" customHeight="1" thickBot="1" x14ac:dyDescent="0.3">
      <c r="B57" s="69"/>
      <c r="C57" s="70"/>
      <c r="D57" s="70"/>
      <c r="E57" s="70"/>
      <c r="F57" s="70"/>
      <c r="G57" s="70"/>
      <c r="H57" s="70"/>
      <c r="I57" s="70"/>
      <c r="J57" s="70"/>
      <c r="K57" s="70"/>
      <c r="L57" s="71"/>
    </row>
    <row r="58" spans="1:17" x14ac:dyDescent="0.25">
      <c r="B58" s="28" t="s">
        <v>41</v>
      </c>
      <c r="C58" s="29"/>
      <c r="D58" s="29"/>
      <c r="E58" s="29"/>
      <c r="F58" s="29"/>
      <c r="G58" s="29"/>
      <c r="H58" s="29"/>
      <c r="I58" s="29"/>
      <c r="J58" s="29"/>
      <c r="K58" s="29"/>
      <c r="L58" s="30"/>
    </row>
    <row r="59" spans="1:17" x14ac:dyDescent="0.25">
      <c r="B59" s="475" t="s">
        <v>86</v>
      </c>
      <c r="C59" s="476"/>
      <c r="D59" s="476"/>
      <c r="E59" s="476"/>
      <c r="F59" s="476"/>
      <c r="G59" s="476"/>
      <c r="H59" s="476"/>
      <c r="I59" s="476"/>
      <c r="J59" s="476"/>
      <c r="K59" s="476"/>
      <c r="L59" s="477"/>
    </row>
    <row r="60" spans="1:17" x14ac:dyDescent="0.25">
      <c r="B60" s="475"/>
      <c r="C60" s="476"/>
      <c r="D60" s="476"/>
      <c r="E60" s="476"/>
      <c r="F60" s="476"/>
      <c r="G60" s="476"/>
      <c r="H60" s="476"/>
      <c r="I60" s="476"/>
      <c r="J60" s="476"/>
      <c r="K60" s="476"/>
      <c r="L60" s="477"/>
    </row>
    <row r="61" spans="1:17" x14ac:dyDescent="0.25">
      <c r="B61" s="475"/>
      <c r="C61" s="476"/>
      <c r="D61" s="476"/>
      <c r="E61" s="476"/>
      <c r="F61" s="476"/>
      <c r="G61" s="476"/>
      <c r="H61" s="476"/>
      <c r="I61" s="476"/>
      <c r="J61" s="476"/>
      <c r="K61" s="476"/>
      <c r="L61" s="477"/>
    </row>
    <row r="62" spans="1:17" x14ac:dyDescent="0.25">
      <c r="B62" s="475"/>
      <c r="C62" s="476"/>
      <c r="D62" s="476"/>
      <c r="E62" s="476"/>
      <c r="F62" s="476"/>
      <c r="G62" s="476"/>
      <c r="H62" s="476"/>
      <c r="I62" s="476"/>
      <c r="J62" s="476"/>
      <c r="K62" s="476"/>
      <c r="L62" s="477"/>
    </row>
    <row r="63" spans="1:17" ht="13.8" thickBot="1" x14ac:dyDescent="0.3">
      <c r="B63" s="478"/>
      <c r="C63" s="479"/>
      <c r="D63" s="479"/>
      <c r="E63" s="479"/>
      <c r="F63" s="479"/>
      <c r="G63" s="479"/>
      <c r="H63" s="479"/>
      <c r="I63" s="479"/>
      <c r="J63" s="479"/>
      <c r="K63" s="479"/>
      <c r="L63" s="480"/>
    </row>
    <row r="64" spans="1:17" ht="7.5" customHeight="1" x14ac:dyDescent="0.25"/>
  </sheetData>
  <sheetProtection algorithmName="SHA-512" hashValue="evluAJAhlH7MN/+4ZzteauKlG5rbpNNZVgRhgOLHk05gKWWjVyAfS2NAKfmgXK1qXyJEaGMsxfSlrl86XE8TWg==" saltValue="38lrtvrXJBzWpNIj8nEYEg==" spinCount="100000" sheet="1" selectLockedCells="1"/>
  <mergeCells count="105">
    <mergeCell ref="E15:H15"/>
    <mergeCell ref="I15:L15"/>
    <mergeCell ref="B8:D8"/>
    <mergeCell ref="E8:L8"/>
    <mergeCell ref="E6:L6"/>
    <mergeCell ref="E10:L10"/>
    <mergeCell ref="E12:F12"/>
    <mergeCell ref="G12:L12"/>
    <mergeCell ref="B59:L63"/>
    <mergeCell ref="K23:L23"/>
    <mergeCell ref="K22:L22"/>
    <mergeCell ref="K21:L21"/>
    <mergeCell ref="K20:L20"/>
    <mergeCell ref="K29:L29"/>
    <mergeCell ref="K28:L28"/>
    <mergeCell ref="K27:L27"/>
    <mergeCell ref="K26:L26"/>
    <mergeCell ref="K25:L25"/>
    <mergeCell ref="K24:L24"/>
    <mergeCell ref="I32:J32"/>
    <mergeCell ref="I31:J31"/>
    <mergeCell ref="I30:J30"/>
    <mergeCell ref="K32:L32"/>
    <mergeCell ref="K31:L31"/>
    <mergeCell ref="C56:I56"/>
    <mergeCell ref="C55:I55"/>
    <mergeCell ref="C54:I54"/>
    <mergeCell ref="K30:L30"/>
    <mergeCell ref="I29:J29"/>
    <mergeCell ref="I28:J28"/>
    <mergeCell ref="I27:J27"/>
    <mergeCell ref="I26:J26"/>
    <mergeCell ref="I25:J25"/>
    <mergeCell ref="C27:D27"/>
    <mergeCell ref="C26:D26"/>
    <mergeCell ref="C25:D25"/>
    <mergeCell ref="E28:F28"/>
    <mergeCell ref="G28:H28"/>
    <mergeCell ref="B3:L5"/>
    <mergeCell ref="B6:D6"/>
    <mergeCell ref="B10:D10"/>
    <mergeCell ref="I23:J23"/>
    <mergeCell ref="I22:J22"/>
    <mergeCell ref="C23:D23"/>
    <mergeCell ref="C22:D22"/>
    <mergeCell ref="K17:L17"/>
    <mergeCell ref="K16:L16"/>
    <mergeCell ref="K19:L19"/>
    <mergeCell ref="K18:L18"/>
    <mergeCell ref="I21:J21"/>
    <mergeCell ref="I20:J20"/>
    <mergeCell ref="B12:D12"/>
    <mergeCell ref="B17:B20"/>
    <mergeCell ref="B21:B24"/>
    <mergeCell ref="C24:D24"/>
    <mergeCell ref="I24:J24"/>
    <mergeCell ref="E22:F22"/>
    <mergeCell ref="G22:H22"/>
    <mergeCell ref="E16:F16"/>
    <mergeCell ref="G16:H16"/>
    <mergeCell ref="E17:F17"/>
    <mergeCell ref="G17:H17"/>
    <mergeCell ref="E18:F18"/>
    <mergeCell ref="G18:H18"/>
    <mergeCell ref="C21:D21"/>
    <mergeCell ref="C20:D20"/>
    <mergeCell ref="C19:D19"/>
    <mergeCell ref="C18:D18"/>
    <mergeCell ref="I19:J19"/>
    <mergeCell ref="I18:J18"/>
    <mergeCell ref="I17:J17"/>
    <mergeCell ref="I16:J16"/>
    <mergeCell ref="C17:D17"/>
    <mergeCell ref="C16:D16"/>
    <mergeCell ref="E20:F20"/>
    <mergeCell ref="G20:H20"/>
    <mergeCell ref="E32:F32"/>
    <mergeCell ref="G32:H32"/>
    <mergeCell ref="B25:B28"/>
    <mergeCell ref="B29:B32"/>
    <mergeCell ref="C32:D32"/>
    <mergeCell ref="C31:D31"/>
    <mergeCell ref="C30:D30"/>
    <mergeCell ref="C29:D29"/>
    <mergeCell ref="C28:D28"/>
    <mergeCell ref="E29:F29"/>
    <mergeCell ref="G29:H29"/>
    <mergeCell ref="E30:F30"/>
    <mergeCell ref="G30:H30"/>
    <mergeCell ref="E31:F31"/>
    <mergeCell ref="G31:H31"/>
    <mergeCell ref="E26:F26"/>
    <mergeCell ref="G26:H26"/>
    <mergeCell ref="E27:F27"/>
    <mergeCell ref="G27:H27"/>
    <mergeCell ref="E23:F23"/>
    <mergeCell ref="G23:H23"/>
    <mergeCell ref="E24:F24"/>
    <mergeCell ref="G24:H24"/>
    <mergeCell ref="E25:F25"/>
    <mergeCell ref="G25:H25"/>
    <mergeCell ref="E19:F19"/>
    <mergeCell ref="G19:H19"/>
    <mergeCell ref="E21:F21"/>
    <mergeCell ref="G21:H21"/>
  </mergeCells>
  <dataValidations count="1">
    <dataValidation type="list" allowBlank="1" showInputMessage="1" showErrorMessage="1" sqref="E15:H15" xr:uid="{3E147446-9302-463D-AD55-C991C343EE61}">
      <formula1>$O$16:$O$18</formula1>
    </dataValidation>
  </dataValidations>
  <printOptions horizontalCentered="1"/>
  <pageMargins left="0" right="0" top="0" bottom="0" header="0" footer="0"/>
  <pageSetup paperSize="9" scale="5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F0CF7-02F3-442D-91C6-CCCD69987867}">
  <sheetPr>
    <pageSetUpPr fitToPage="1"/>
  </sheetPr>
  <dimension ref="A1:M50"/>
  <sheetViews>
    <sheetView view="pageBreakPreview" zoomScaleNormal="100" zoomScaleSheetLayoutView="100" workbookViewId="0">
      <selection activeCell="C47" sqref="C47:E47"/>
    </sheetView>
  </sheetViews>
  <sheetFormatPr defaultColWidth="9.109375" defaultRowHeight="13.8" x14ac:dyDescent="0.25"/>
  <cols>
    <col min="1" max="1" width="2.33203125" style="13" customWidth="1"/>
    <col min="2" max="2" width="5.6640625" style="15" customWidth="1"/>
    <col min="3" max="4" width="23.44140625" style="15" customWidth="1"/>
    <col min="5" max="6" width="22.6640625" style="15" customWidth="1"/>
    <col min="7" max="7" width="19.88671875" style="15" customWidth="1"/>
    <col min="8" max="8" width="13.5546875" style="15" customWidth="1"/>
    <col min="9" max="9" width="2.33203125" style="14" customWidth="1"/>
    <col min="10" max="10" width="9.109375" style="15"/>
    <col min="11" max="11" width="9.109375" style="237"/>
    <col min="12" max="13" width="9.109375" style="15"/>
    <col min="14" max="16384" width="9.109375" style="16"/>
  </cols>
  <sheetData>
    <row r="1" spans="1:13" s="13" customFormat="1" x14ac:dyDescent="0.25">
      <c r="B1" s="14"/>
      <c r="C1" s="14"/>
      <c r="D1" s="14"/>
      <c r="E1" s="14"/>
      <c r="F1" s="14"/>
      <c r="G1" s="14"/>
      <c r="H1" s="14"/>
      <c r="I1" s="14"/>
      <c r="J1" s="14"/>
      <c r="K1" s="226"/>
      <c r="L1" s="14"/>
      <c r="M1" s="14"/>
    </row>
    <row r="2" spans="1:13" s="8" customFormat="1" x14ac:dyDescent="0.3">
      <c r="K2" s="227"/>
    </row>
    <row r="3" spans="1:13" s="7" customFormat="1" ht="15.75" customHeight="1" x14ac:dyDescent="0.3">
      <c r="B3" s="402" t="s">
        <v>101</v>
      </c>
      <c r="C3" s="402"/>
      <c r="D3" s="402"/>
      <c r="E3" s="402"/>
      <c r="F3" s="402"/>
      <c r="G3" s="402"/>
      <c r="H3" s="402"/>
      <c r="K3" s="228"/>
    </row>
    <row r="4" spans="1:13" s="8" customFormat="1" ht="15" customHeight="1" x14ac:dyDescent="0.3">
      <c r="B4" s="402"/>
      <c r="C4" s="402"/>
      <c r="D4" s="402"/>
      <c r="E4" s="402"/>
      <c r="F4" s="402"/>
      <c r="G4" s="402"/>
      <c r="H4" s="402"/>
      <c r="K4" s="227"/>
    </row>
    <row r="5" spans="1:13" s="8" customFormat="1" ht="15" customHeight="1" x14ac:dyDescent="0.3">
      <c r="B5" s="402"/>
      <c r="C5" s="402"/>
      <c r="D5" s="402"/>
      <c r="E5" s="402"/>
      <c r="F5" s="402"/>
      <c r="G5" s="402"/>
      <c r="H5" s="402"/>
      <c r="K5" s="227"/>
    </row>
    <row r="6" spans="1:13" s="8" customFormat="1" ht="15" customHeight="1" thickBot="1" x14ac:dyDescent="0.35">
      <c r="B6" s="402"/>
      <c r="C6" s="402"/>
      <c r="D6" s="402"/>
      <c r="E6" s="402"/>
      <c r="F6" s="402"/>
      <c r="G6" s="402"/>
      <c r="H6" s="402"/>
      <c r="K6" s="227"/>
    </row>
    <row r="7" spans="1:13" s="1" customFormat="1" ht="15" customHeight="1" x14ac:dyDescent="0.3">
      <c r="B7" s="500" t="s">
        <v>7</v>
      </c>
      <c r="C7" s="501"/>
      <c r="D7" s="415">
        <f>'Cost Estimate'!E8</f>
        <v>0</v>
      </c>
      <c r="E7" s="415"/>
      <c r="F7" s="415"/>
      <c r="G7" s="415"/>
      <c r="H7" s="416"/>
      <c r="I7" s="2"/>
      <c r="K7" s="229"/>
    </row>
    <row r="8" spans="1:13" s="1" customFormat="1" ht="6.75" customHeight="1" x14ac:dyDescent="0.3">
      <c r="B8" s="6"/>
      <c r="C8" s="2"/>
      <c r="D8" s="2"/>
      <c r="E8" s="2"/>
      <c r="F8" s="2"/>
      <c r="G8" s="2"/>
      <c r="H8" s="3"/>
      <c r="I8" s="2"/>
      <c r="K8" s="229"/>
    </row>
    <row r="9" spans="1:13" s="1" customFormat="1" ht="15" customHeight="1" x14ac:dyDescent="0.3">
      <c r="B9" s="454" t="s">
        <v>106</v>
      </c>
      <c r="C9" s="455"/>
      <c r="D9" s="495">
        <f>'Cost Estimate'!E10</f>
        <v>0</v>
      </c>
      <c r="E9" s="495"/>
      <c r="F9" s="495"/>
      <c r="G9" s="495"/>
      <c r="H9" s="496"/>
      <c r="I9" s="2"/>
      <c r="K9" s="229"/>
    </row>
    <row r="10" spans="1:13" s="1" customFormat="1" ht="6.75" customHeight="1" thickBot="1" x14ac:dyDescent="0.35">
      <c r="B10" s="4"/>
      <c r="C10" s="9"/>
      <c r="D10" s="9"/>
      <c r="E10" s="9"/>
      <c r="F10" s="9"/>
      <c r="G10" s="9"/>
      <c r="H10" s="12"/>
      <c r="I10" s="2"/>
      <c r="K10" s="229"/>
    </row>
    <row r="11" spans="1:13" s="17" customFormat="1" ht="13.2" x14ac:dyDescent="0.25">
      <c r="B11" s="76" t="s">
        <v>110</v>
      </c>
      <c r="C11" s="52"/>
      <c r="D11" s="52"/>
      <c r="E11" s="52"/>
      <c r="F11" s="52"/>
      <c r="G11" s="52"/>
      <c r="H11" s="53"/>
      <c r="I11" s="27"/>
      <c r="J11" s="18"/>
      <c r="K11" s="230"/>
      <c r="L11" s="18"/>
      <c r="M11" s="18"/>
    </row>
    <row r="12" spans="1:13" s="17" customFormat="1" ht="7.5" customHeight="1" x14ac:dyDescent="0.25">
      <c r="B12" s="54"/>
      <c r="C12" s="50"/>
      <c r="D12" s="50"/>
      <c r="E12" s="50"/>
      <c r="F12" s="50"/>
      <c r="G12" s="50"/>
      <c r="H12" s="55"/>
      <c r="I12" s="27"/>
      <c r="J12" s="18"/>
      <c r="K12" s="231"/>
      <c r="L12" s="18"/>
      <c r="M12" s="18"/>
    </row>
    <row r="13" spans="1:13" s="23" customFormat="1" ht="14.25" customHeight="1" x14ac:dyDescent="0.2">
      <c r="B13" s="487" t="s">
        <v>46</v>
      </c>
      <c r="C13" s="446" t="s">
        <v>47</v>
      </c>
      <c r="D13" s="446"/>
      <c r="E13" s="493" t="s">
        <v>129</v>
      </c>
      <c r="F13" s="446" t="s">
        <v>107</v>
      </c>
      <c r="G13" s="502" t="s">
        <v>51</v>
      </c>
      <c r="H13" s="503"/>
      <c r="I13" s="51"/>
      <c r="J13" s="24"/>
      <c r="K13" s="230" t="s">
        <v>129</v>
      </c>
      <c r="L13" s="24"/>
      <c r="M13" s="24"/>
    </row>
    <row r="14" spans="1:13" s="20" customFormat="1" ht="39.6" customHeight="1" x14ac:dyDescent="0.2">
      <c r="A14" s="19"/>
      <c r="B14" s="487"/>
      <c r="C14" s="446"/>
      <c r="D14" s="446"/>
      <c r="E14" s="493"/>
      <c r="F14" s="446"/>
      <c r="G14" s="74" t="s">
        <v>48</v>
      </c>
      <c r="H14" s="75" t="s">
        <v>12</v>
      </c>
      <c r="I14" s="38"/>
      <c r="K14" s="231" t="s">
        <v>138</v>
      </c>
    </row>
    <row r="15" spans="1:13" s="22" customFormat="1" ht="15" customHeight="1" x14ac:dyDescent="0.25">
      <c r="A15" s="17"/>
      <c r="B15" s="56">
        <v>1</v>
      </c>
      <c r="C15" s="489" t="s">
        <v>8</v>
      </c>
      <c r="D15" s="489"/>
      <c r="E15" s="168"/>
      <c r="F15" s="64">
        <f>SUM('Cost Estimate'!K49:L49)</f>
        <v>0</v>
      </c>
      <c r="G15" s="47">
        <f>F15-E15</f>
        <v>0</v>
      </c>
      <c r="H15" s="187">
        <f>IF(E15,G15/E15,0)</f>
        <v>0</v>
      </c>
      <c r="I15" s="27"/>
      <c r="J15" s="21"/>
      <c r="K15" s="231"/>
      <c r="L15" s="21"/>
      <c r="M15" s="21"/>
    </row>
    <row r="16" spans="1:13" s="22" customFormat="1" ht="15" customHeight="1" x14ac:dyDescent="0.25">
      <c r="A16" s="17"/>
      <c r="B16" s="56">
        <v>2</v>
      </c>
      <c r="C16" s="489" t="s">
        <v>52</v>
      </c>
      <c r="D16" s="489"/>
      <c r="E16" s="168"/>
      <c r="F16" s="64">
        <f>SUM('Cost Estimate'!K60:L60)</f>
        <v>0</v>
      </c>
      <c r="G16" s="47">
        <f t="shared" ref="G16:G22" si="0">F16-E16</f>
        <v>0</v>
      </c>
      <c r="H16" s="187">
        <f t="shared" ref="H16:H22" si="1">IF(E16,G16/E16,0)</f>
        <v>0</v>
      </c>
      <c r="I16" s="27"/>
      <c r="J16" s="21"/>
      <c r="K16" s="232"/>
      <c r="L16" s="21"/>
      <c r="M16" s="21"/>
    </row>
    <row r="17" spans="1:13" s="22" customFormat="1" ht="15" customHeight="1" x14ac:dyDescent="0.25">
      <c r="A17" s="17"/>
      <c r="B17" s="56">
        <v>3</v>
      </c>
      <c r="C17" s="489" t="s">
        <v>84</v>
      </c>
      <c r="D17" s="489"/>
      <c r="E17" s="168"/>
      <c r="F17" s="64">
        <f>SUM('Cost Estimate'!K64:L64)</f>
        <v>0</v>
      </c>
      <c r="G17" s="47">
        <f t="shared" si="0"/>
        <v>0</v>
      </c>
      <c r="H17" s="187">
        <f t="shared" si="1"/>
        <v>0</v>
      </c>
      <c r="I17" s="27"/>
      <c r="J17" s="21"/>
      <c r="K17" s="232"/>
      <c r="L17" s="21"/>
      <c r="M17" s="21"/>
    </row>
    <row r="18" spans="1:13" s="22" customFormat="1" ht="15" customHeight="1" x14ac:dyDescent="0.25">
      <c r="A18" s="17"/>
      <c r="B18" s="56">
        <v>4</v>
      </c>
      <c r="C18" s="489" t="s">
        <v>13</v>
      </c>
      <c r="D18" s="489"/>
      <c r="E18" s="168"/>
      <c r="F18" s="64">
        <f>SUM('Cost Estimate'!K73:L73)</f>
        <v>0</v>
      </c>
      <c r="G18" s="47">
        <f t="shared" si="0"/>
        <v>0</v>
      </c>
      <c r="H18" s="187">
        <f t="shared" si="1"/>
        <v>0</v>
      </c>
      <c r="I18" s="27"/>
      <c r="J18" s="21"/>
      <c r="K18" s="232"/>
      <c r="L18" s="21"/>
      <c r="M18" s="21"/>
    </row>
    <row r="19" spans="1:13" s="22" customFormat="1" ht="15" customHeight="1" x14ac:dyDescent="0.25">
      <c r="A19" s="17"/>
      <c r="B19" s="56">
        <v>5</v>
      </c>
      <c r="C19" s="489" t="s">
        <v>94</v>
      </c>
      <c r="D19" s="489"/>
      <c r="E19" s="168"/>
      <c r="F19" s="64">
        <f>SUM('Cost Estimate'!K76:L76)</f>
        <v>0</v>
      </c>
      <c r="G19" s="47">
        <f t="shared" ref="G19" si="2">F19-E19</f>
        <v>0</v>
      </c>
      <c r="H19" s="187">
        <f t="shared" si="1"/>
        <v>0</v>
      </c>
      <c r="I19" s="27"/>
      <c r="J19" s="21"/>
      <c r="K19" s="232"/>
      <c r="L19" s="21"/>
      <c r="M19" s="21"/>
    </row>
    <row r="20" spans="1:13" s="22" customFormat="1" ht="15" customHeight="1" x14ac:dyDescent="0.25">
      <c r="A20" s="17"/>
      <c r="B20" s="56">
        <v>6</v>
      </c>
      <c r="C20" s="489" t="s">
        <v>23</v>
      </c>
      <c r="D20" s="489"/>
      <c r="E20" s="168"/>
      <c r="F20" s="64">
        <f>SUM('Cost Estimate'!K77:L77)</f>
        <v>0</v>
      </c>
      <c r="G20" s="47">
        <f t="shared" si="0"/>
        <v>0</v>
      </c>
      <c r="H20" s="187">
        <f t="shared" si="1"/>
        <v>0</v>
      </c>
      <c r="I20" s="27"/>
      <c r="J20" s="21"/>
      <c r="K20" s="232"/>
      <c r="L20" s="21"/>
      <c r="M20" s="21"/>
    </row>
    <row r="21" spans="1:13" s="22" customFormat="1" ht="15" customHeight="1" x14ac:dyDescent="0.25">
      <c r="A21" s="17"/>
      <c r="B21" s="56">
        <v>7</v>
      </c>
      <c r="C21" s="489" t="s">
        <v>88</v>
      </c>
      <c r="D21" s="489"/>
      <c r="E21" s="168"/>
      <c r="F21" s="64">
        <f>SUM('Cost Estimate'!K78:L78)</f>
        <v>0</v>
      </c>
      <c r="G21" s="47">
        <f t="shared" si="0"/>
        <v>0</v>
      </c>
      <c r="H21" s="187">
        <f t="shared" si="1"/>
        <v>0</v>
      </c>
      <c r="I21" s="27"/>
      <c r="J21" s="21"/>
      <c r="K21" s="232"/>
      <c r="L21" s="21"/>
      <c r="M21" s="21"/>
    </row>
    <row r="22" spans="1:13" s="22" customFormat="1" ht="15" customHeight="1" x14ac:dyDescent="0.25">
      <c r="A22" s="17"/>
      <c r="B22" s="56">
        <v>8</v>
      </c>
      <c r="C22" s="489" t="s">
        <v>83</v>
      </c>
      <c r="D22" s="489"/>
      <c r="E22" s="186">
        <f>SUM(E15:E21)</f>
        <v>0</v>
      </c>
      <c r="F22" s="64">
        <f>SUM('Cost Estimate'!K83:L83)</f>
        <v>0</v>
      </c>
      <c r="G22" s="47">
        <f t="shared" si="0"/>
        <v>0</v>
      </c>
      <c r="H22" s="187">
        <f t="shared" si="1"/>
        <v>0</v>
      </c>
      <c r="I22" s="27"/>
      <c r="J22" s="21"/>
      <c r="K22" s="232"/>
      <c r="L22" s="21"/>
      <c r="M22" s="21"/>
    </row>
    <row r="23" spans="1:13" s="17" customFormat="1" ht="6.75" customHeight="1" thickBot="1" x14ac:dyDescent="0.3">
      <c r="B23" s="57"/>
      <c r="C23" s="494"/>
      <c r="D23" s="494"/>
      <c r="E23" s="58"/>
      <c r="F23" s="58"/>
      <c r="G23" s="58"/>
      <c r="H23" s="59"/>
      <c r="I23" s="27"/>
      <c r="J23" s="18"/>
      <c r="K23" s="233"/>
      <c r="L23" s="18"/>
      <c r="M23" s="18"/>
    </row>
    <row r="24" spans="1:13" s="22" customFormat="1" ht="15.75" customHeight="1" x14ac:dyDescent="0.25">
      <c r="A24" s="17"/>
      <c r="B24" s="497" t="s">
        <v>49</v>
      </c>
      <c r="C24" s="498"/>
      <c r="D24" s="498"/>
      <c r="E24" s="498"/>
      <c r="F24" s="498"/>
      <c r="G24" s="498"/>
      <c r="H24" s="499"/>
      <c r="I24" s="27"/>
      <c r="J24" s="21"/>
      <c r="K24" s="232"/>
      <c r="L24" s="21"/>
      <c r="M24" s="21"/>
    </row>
    <row r="25" spans="1:13" s="23" customFormat="1" ht="14.25" customHeight="1" x14ac:dyDescent="0.2">
      <c r="B25" s="487" t="s">
        <v>46</v>
      </c>
      <c r="C25" s="446" t="s">
        <v>47</v>
      </c>
      <c r="D25" s="446"/>
      <c r="E25" s="488" t="str">
        <f>E13</f>
        <v>Select Previous Cost Estimate</v>
      </c>
      <c r="F25" s="446" t="s">
        <v>107</v>
      </c>
      <c r="G25" s="502" t="s">
        <v>51</v>
      </c>
      <c r="H25" s="503"/>
      <c r="I25" s="51"/>
      <c r="J25" s="24"/>
      <c r="K25" s="234"/>
      <c r="L25" s="24"/>
      <c r="M25" s="24"/>
    </row>
    <row r="26" spans="1:13" s="20" customFormat="1" ht="32.4" customHeight="1" x14ac:dyDescent="0.2">
      <c r="A26" s="19"/>
      <c r="B26" s="487"/>
      <c r="C26" s="446"/>
      <c r="D26" s="446"/>
      <c r="E26" s="488"/>
      <c r="F26" s="446"/>
      <c r="G26" s="74" t="s">
        <v>36</v>
      </c>
      <c r="H26" s="75" t="s">
        <v>12</v>
      </c>
      <c r="I26" s="38"/>
      <c r="K26" s="235"/>
    </row>
    <row r="27" spans="1:13" s="22" customFormat="1" ht="15" customHeight="1" x14ac:dyDescent="0.25">
      <c r="A27" s="17"/>
      <c r="B27" s="56">
        <v>1</v>
      </c>
      <c r="C27" s="489" t="s">
        <v>50</v>
      </c>
      <c r="D27" s="489"/>
      <c r="E27" s="182">
        <v>0</v>
      </c>
      <c r="F27" s="65">
        <f>SUM('Cost Estimate'!K28:L28)</f>
        <v>0</v>
      </c>
      <c r="G27" s="48">
        <f>F27-E27</f>
        <v>0</v>
      </c>
      <c r="H27" s="187">
        <f>IF(E27,G27/E27,0)</f>
        <v>0</v>
      </c>
      <c r="I27" s="27"/>
      <c r="J27" s="21"/>
      <c r="K27" s="232"/>
      <c r="L27" s="21"/>
      <c r="M27" s="21"/>
    </row>
    <row r="28" spans="1:13" s="22" customFormat="1" ht="6.75" customHeight="1" thickBot="1" x14ac:dyDescent="0.3">
      <c r="A28" s="17"/>
      <c r="B28" s="60"/>
      <c r="C28" s="5"/>
      <c r="D28" s="5"/>
      <c r="E28" s="58"/>
      <c r="F28" s="58"/>
      <c r="G28" s="58"/>
      <c r="H28" s="59"/>
      <c r="I28" s="27"/>
      <c r="J28" s="21"/>
      <c r="K28" s="232"/>
      <c r="L28" s="21"/>
      <c r="M28" s="21"/>
    </row>
    <row r="29" spans="1:13" s="22" customFormat="1" ht="6.75" customHeight="1" x14ac:dyDescent="0.25">
      <c r="A29" s="17"/>
      <c r="B29" s="61"/>
      <c r="C29" s="11"/>
      <c r="D29" s="11"/>
      <c r="E29" s="62"/>
      <c r="F29" s="62"/>
      <c r="G29" s="62"/>
      <c r="H29" s="63"/>
      <c r="I29" s="27"/>
      <c r="J29" s="21"/>
      <c r="K29" s="232"/>
      <c r="L29" s="21"/>
      <c r="M29" s="21"/>
    </row>
    <row r="30" spans="1:13" s="22" customFormat="1" ht="13.2" x14ac:dyDescent="0.25">
      <c r="A30" s="17"/>
      <c r="B30" s="41" t="s">
        <v>45</v>
      </c>
      <c r="C30" s="10"/>
      <c r="D30" s="10"/>
      <c r="E30" s="42"/>
      <c r="F30" s="42"/>
      <c r="G30" s="42"/>
      <c r="H30" s="43"/>
      <c r="I30" s="27"/>
      <c r="J30" s="21"/>
      <c r="K30" s="232"/>
      <c r="L30" s="21"/>
      <c r="M30" s="21"/>
    </row>
    <row r="31" spans="1:13" s="22" customFormat="1" ht="30" customHeight="1" x14ac:dyDescent="0.25">
      <c r="A31" s="17"/>
      <c r="B31" s="484" t="s">
        <v>89</v>
      </c>
      <c r="C31" s="485"/>
      <c r="D31" s="485"/>
      <c r="E31" s="485"/>
      <c r="F31" s="485"/>
      <c r="G31" s="485"/>
      <c r="H31" s="486"/>
      <c r="I31" s="27"/>
      <c r="J31" s="21"/>
      <c r="K31" s="232"/>
      <c r="L31" s="21"/>
      <c r="M31" s="21"/>
    </row>
    <row r="32" spans="1:13" s="22" customFormat="1" ht="15" customHeight="1" x14ac:dyDescent="0.25">
      <c r="A32" s="17"/>
      <c r="B32" s="490"/>
      <c r="C32" s="491"/>
      <c r="D32" s="491"/>
      <c r="E32" s="491"/>
      <c r="F32" s="491"/>
      <c r="G32" s="491"/>
      <c r="H32" s="492"/>
      <c r="I32" s="27"/>
      <c r="J32" s="21"/>
      <c r="K32" s="232"/>
      <c r="L32" s="21"/>
      <c r="M32" s="21"/>
    </row>
    <row r="33" spans="1:13" s="22" customFormat="1" ht="15" customHeight="1" x14ac:dyDescent="0.25">
      <c r="A33" s="17"/>
      <c r="B33" s="490"/>
      <c r="C33" s="491"/>
      <c r="D33" s="491"/>
      <c r="E33" s="491"/>
      <c r="F33" s="491"/>
      <c r="G33" s="491"/>
      <c r="H33" s="492"/>
      <c r="I33" s="27"/>
      <c r="J33" s="21"/>
      <c r="K33" s="232"/>
      <c r="L33" s="21"/>
      <c r="M33" s="21"/>
    </row>
    <row r="34" spans="1:13" s="22" customFormat="1" ht="15" customHeight="1" x14ac:dyDescent="0.25">
      <c r="A34" s="17"/>
      <c r="B34" s="490"/>
      <c r="C34" s="491"/>
      <c r="D34" s="491"/>
      <c r="E34" s="491"/>
      <c r="F34" s="491"/>
      <c r="G34" s="491"/>
      <c r="H34" s="492"/>
      <c r="I34" s="27"/>
      <c r="J34" s="21"/>
      <c r="K34" s="232"/>
      <c r="L34" s="21"/>
      <c r="M34" s="21"/>
    </row>
    <row r="35" spans="1:13" s="22" customFormat="1" ht="15" customHeight="1" x14ac:dyDescent="0.25">
      <c r="A35" s="17"/>
      <c r="B35" s="490"/>
      <c r="C35" s="491"/>
      <c r="D35" s="491"/>
      <c r="E35" s="491"/>
      <c r="F35" s="491"/>
      <c r="G35" s="491"/>
      <c r="H35" s="492"/>
      <c r="I35" s="27"/>
      <c r="J35" s="21"/>
      <c r="K35" s="232"/>
      <c r="L35" s="21"/>
      <c r="M35" s="21"/>
    </row>
    <row r="36" spans="1:13" s="22" customFormat="1" ht="15" customHeight="1" x14ac:dyDescent="0.25">
      <c r="A36" s="17"/>
      <c r="B36" s="490"/>
      <c r="C36" s="491"/>
      <c r="D36" s="491"/>
      <c r="E36" s="491"/>
      <c r="F36" s="491"/>
      <c r="G36" s="491"/>
      <c r="H36" s="492"/>
      <c r="I36" s="27"/>
      <c r="J36" s="21"/>
      <c r="K36" s="232"/>
      <c r="L36" s="21"/>
      <c r="M36" s="21"/>
    </row>
    <row r="37" spans="1:13" s="22" customFormat="1" ht="15" customHeight="1" x14ac:dyDescent="0.25">
      <c r="A37" s="17"/>
      <c r="B37" s="490"/>
      <c r="C37" s="491"/>
      <c r="D37" s="491"/>
      <c r="E37" s="491"/>
      <c r="F37" s="491"/>
      <c r="G37" s="491"/>
      <c r="H37" s="492"/>
      <c r="I37" s="27"/>
      <c r="J37" s="21"/>
      <c r="K37" s="232"/>
      <c r="L37" s="21"/>
      <c r="M37" s="21"/>
    </row>
    <row r="38" spans="1:13" s="22" customFormat="1" ht="15" customHeight="1" x14ac:dyDescent="0.25">
      <c r="A38" s="17"/>
      <c r="B38" s="490"/>
      <c r="C38" s="491"/>
      <c r="D38" s="491"/>
      <c r="E38" s="491"/>
      <c r="F38" s="491"/>
      <c r="G38" s="491"/>
      <c r="H38" s="492"/>
      <c r="I38" s="27"/>
      <c r="J38" s="21"/>
      <c r="K38" s="232"/>
      <c r="L38" s="21"/>
      <c r="M38" s="21"/>
    </row>
    <row r="39" spans="1:13" s="22" customFormat="1" ht="15" customHeight="1" x14ac:dyDescent="0.25">
      <c r="A39" s="17"/>
      <c r="B39" s="490"/>
      <c r="C39" s="491"/>
      <c r="D39" s="491"/>
      <c r="E39" s="491"/>
      <c r="F39" s="491"/>
      <c r="G39" s="491"/>
      <c r="H39" s="492"/>
      <c r="I39" s="27"/>
      <c r="J39" s="21"/>
      <c r="K39" s="232"/>
      <c r="L39" s="21"/>
      <c r="M39" s="21"/>
    </row>
    <row r="40" spans="1:13" s="22" customFormat="1" ht="15" customHeight="1" x14ac:dyDescent="0.25">
      <c r="A40" s="17"/>
      <c r="B40" s="490"/>
      <c r="C40" s="491"/>
      <c r="D40" s="491"/>
      <c r="E40" s="491"/>
      <c r="F40" s="491"/>
      <c r="G40" s="491"/>
      <c r="H40" s="492"/>
      <c r="I40" s="27"/>
      <c r="J40" s="21"/>
      <c r="K40" s="232"/>
      <c r="L40" s="21"/>
      <c r="M40" s="21"/>
    </row>
    <row r="41" spans="1:13" s="22" customFormat="1" ht="15" customHeight="1" x14ac:dyDescent="0.25">
      <c r="A41" s="17"/>
      <c r="B41" s="490"/>
      <c r="C41" s="491"/>
      <c r="D41" s="491"/>
      <c r="E41" s="491"/>
      <c r="F41" s="491"/>
      <c r="G41" s="491"/>
      <c r="H41" s="492"/>
      <c r="I41" s="27"/>
      <c r="J41" s="21"/>
      <c r="K41" s="232"/>
      <c r="L41" s="21"/>
      <c r="M41" s="21"/>
    </row>
    <row r="42" spans="1:13" s="22" customFormat="1" ht="15" customHeight="1" x14ac:dyDescent="0.25">
      <c r="A42" s="17"/>
      <c r="B42" s="490"/>
      <c r="C42" s="491"/>
      <c r="D42" s="491"/>
      <c r="E42" s="491"/>
      <c r="F42" s="491"/>
      <c r="G42" s="491"/>
      <c r="H42" s="492"/>
      <c r="I42" s="27"/>
      <c r="J42" s="21"/>
      <c r="K42" s="232"/>
      <c r="L42" s="21"/>
      <c r="M42" s="21"/>
    </row>
    <row r="43" spans="1:13" s="22" customFormat="1" ht="15" customHeight="1" x14ac:dyDescent="0.25">
      <c r="A43" s="17"/>
      <c r="B43" s="490"/>
      <c r="C43" s="491"/>
      <c r="D43" s="491"/>
      <c r="E43" s="491"/>
      <c r="F43" s="491"/>
      <c r="G43" s="491"/>
      <c r="H43" s="492"/>
      <c r="I43" s="27"/>
      <c r="J43" s="21"/>
      <c r="K43" s="232"/>
      <c r="L43" s="21"/>
      <c r="M43" s="21"/>
    </row>
    <row r="44" spans="1:13" s="17" customFormat="1" ht="15.75" customHeight="1" thickBot="1" x14ac:dyDescent="0.3">
      <c r="B44" s="490"/>
      <c r="C44" s="491"/>
      <c r="D44" s="491"/>
      <c r="E44" s="491"/>
      <c r="F44" s="491"/>
      <c r="G44" s="491"/>
      <c r="H44" s="492"/>
      <c r="I44" s="27"/>
      <c r="J44" s="18"/>
      <c r="K44" s="233"/>
      <c r="L44" s="18"/>
      <c r="M44" s="18"/>
    </row>
    <row r="45" spans="1:13" s="22" customFormat="1" ht="6.75" customHeight="1" thickBot="1" x14ac:dyDescent="0.3">
      <c r="A45" s="17"/>
      <c r="B45" s="32"/>
      <c r="C45" s="33"/>
      <c r="D45" s="33"/>
      <c r="E45" s="33"/>
      <c r="F45" s="33"/>
      <c r="G45" s="33"/>
      <c r="H45" s="34"/>
      <c r="I45" s="18"/>
      <c r="J45" s="21"/>
      <c r="K45" s="232"/>
      <c r="L45" s="21"/>
      <c r="M45" s="21"/>
    </row>
    <row r="46" spans="1:13" s="26" customFormat="1" ht="12.6" x14ac:dyDescent="0.2">
      <c r="A46" s="23"/>
      <c r="B46" s="72" t="s">
        <v>73</v>
      </c>
      <c r="C46" s="482" t="s">
        <v>3</v>
      </c>
      <c r="D46" s="482"/>
      <c r="E46" s="482"/>
      <c r="F46" s="31" t="s">
        <v>39</v>
      </c>
      <c r="G46" s="31" t="s">
        <v>40</v>
      </c>
      <c r="H46" s="73" t="s">
        <v>6</v>
      </c>
      <c r="I46" s="24"/>
      <c r="J46" s="25"/>
      <c r="K46" s="236"/>
      <c r="L46" s="25"/>
      <c r="M46" s="25"/>
    </row>
    <row r="47" spans="1:13" s="22" customFormat="1" ht="13.2" x14ac:dyDescent="0.25">
      <c r="A47" s="17"/>
      <c r="B47" s="179"/>
      <c r="C47" s="461"/>
      <c r="D47" s="461"/>
      <c r="E47" s="461"/>
      <c r="F47" s="180"/>
      <c r="G47" s="180"/>
      <c r="H47" s="181"/>
      <c r="I47" s="18"/>
      <c r="J47" s="21"/>
      <c r="K47" s="232"/>
      <c r="L47" s="21"/>
      <c r="M47" s="21"/>
    </row>
    <row r="48" spans="1:13" s="22" customFormat="1" thickBot="1" x14ac:dyDescent="0.3">
      <c r="A48" s="17"/>
      <c r="B48" s="183"/>
      <c r="C48" s="483"/>
      <c r="D48" s="483"/>
      <c r="E48" s="483"/>
      <c r="F48" s="184"/>
      <c r="G48" s="184"/>
      <c r="H48" s="185"/>
      <c r="I48" s="18"/>
      <c r="J48" s="21"/>
      <c r="K48" s="232"/>
      <c r="L48" s="21"/>
      <c r="M48" s="21"/>
    </row>
    <row r="49" spans="1:13" s="22" customFormat="1" ht="6.75" customHeight="1" x14ac:dyDescent="0.25">
      <c r="A49" s="49"/>
      <c r="B49" s="27"/>
      <c r="C49" s="27"/>
      <c r="D49" s="27"/>
      <c r="E49" s="27"/>
      <c r="F49" s="27"/>
      <c r="G49" s="27"/>
      <c r="H49" s="27"/>
      <c r="I49" s="27"/>
      <c r="J49" s="21"/>
      <c r="K49" s="232"/>
      <c r="L49" s="21"/>
      <c r="M49" s="21"/>
    </row>
    <row r="50" spans="1:13" s="22" customFormat="1" ht="13.2" x14ac:dyDescent="0.25">
      <c r="A50" s="17"/>
      <c r="B50" s="21"/>
      <c r="C50" s="21"/>
      <c r="D50" s="21"/>
      <c r="E50" s="21"/>
      <c r="F50" s="21"/>
      <c r="G50" s="21"/>
      <c r="H50" s="21"/>
      <c r="I50" s="18"/>
      <c r="J50" s="21"/>
      <c r="K50" s="232"/>
      <c r="L50" s="21"/>
      <c r="M50" s="21"/>
    </row>
  </sheetData>
  <sheetProtection algorithmName="SHA-512" hashValue="/eAIG1vHhC0eUjS8q64Y3nTie4galSRKCUMIwE3rOGUMTIIyYR1Xda71OzDXZZHaU7SngRoJG9oUcU8zBJ3YoQ==" saltValue="S7uRD+H6ZX8FXio6bX1KOQ==" spinCount="100000" sheet="1" selectLockedCells="1"/>
  <mergeCells count="31">
    <mergeCell ref="B3:H6"/>
    <mergeCell ref="F25:F26"/>
    <mergeCell ref="C21:D21"/>
    <mergeCell ref="C20:D20"/>
    <mergeCell ref="C18:D18"/>
    <mergeCell ref="C17:D17"/>
    <mergeCell ref="C23:D23"/>
    <mergeCell ref="C22:D22"/>
    <mergeCell ref="C13:D14"/>
    <mergeCell ref="D9:H9"/>
    <mergeCell ref="D7:H7"/>
    <mergeCell ref="B24:H24"/>
    <mergeCell ref="B9:C9"/>
    <mergeCell ref="B7:C7"/>
    <mergeCell ref="G25:H25"/>
    <mergeCell ref="G13:H13"/>
    <mergeCell ref="C46:E46"/>
    <mergeCell ref="C47:E47"/>
    <mergeCell ref="C48:E48"/>
    <mergeCell ref="B31:H31"/>
    <mergeCell ref="B13:B14"/>
    <mergeCell ref="B25:B26"/>
    <mergeCell ref="C25:D26"/>
    <mergeCell ref="E25:E26"/>
    <mergeCell ref="C16:D16"/>
    <mergeCell ref="C15:D15"/>
    <mergeCell ref="B32:H44"/>
    <mergeCell ref="F13:F14"/>
    <mergeCell ref="E13:E14"/>
    <mergeCell ref="C27:D27"/>
    <mergeCell ref="C19:D19"/>
  </mergeCells>
  <dataValidations count="1">
    <dataValidation type="list" allowBlank="1" showInputMessage="1" showErrorMessage="1" sqref="E13:E14" xr:uid="{3C6FAF3E-9445-49FD-925C-3CE3A2DA1B95}">
      <formula1>$K$13:$K$15</formula1>
    </dataValidation>
  </dataValidations>
  <pageMargins left="0" right="0" top="0" bottom="0" header="0" footer="0"/>
  <pageSetup paperSize="9" scale="74"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Cost Estimate</vt:lpstr>
      <vt:lpstr>PCD Summary</vt:lpstr>
      <vt:lpstr>Assumptions</vt:lpstr>
      <vt:lpstr>Expenditure Profile</vt:lpstr>
      <vt:lpstr>Estimate Comparisons</vt:lpstr>
      <vt:lpstr>Assumptions!Print_Area</vt:lpstr>
      <vt:lpstr>'Cost Estimate'!Print_Area</vt:lpstr>
      <vt:lpstr>'Estimate Comparisons'!Print_Area</vt:lpstr>
      <vt:lpstr>'Expenditure Profile'!Print_Area</vt:lpstr>
      <vt:lpstr>'PCD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Kelly</dc:creator>
  <cp:lastModifiedBy>Paudraic O'Hagan</cp:lastModifiedBy>
  <cp:lastPrinted>2021-07-02T08:44:26Z</cp:lastPrinted>
  <dcterms:created xsi:type="dcterms:W3CDTF">2018-09-18T07:45:14Z</dcterms:created>
  <dcterms:modified xsi:type="dcterms:W3CDTF">2022-06-05T11:22:40Z</dcterms:modified>
</cp:coreProperties>
</file>