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C:\Users\pohagan\Downloads\"/>
    </mc:Choice>
  </mc:AlternateContent>
  <xr:revisionPtr revIDLastSave="0" documentId="13_ncr:1_{221E94A9-04D8-4A51-BF54-F5A26E55E483}" xr6:coauthVersionLast="47" xr6:coauthVersionMax="47" xr10:uidLastSave="{00000000-0000-0000-0000-000000000000}"/>
  <bookViews>
    <workbookView xWindow="-108" yWindow="-108" windowWidth="23256" windowHeight="12576" xr2:uid="{8680070A-8985-4C8D-BF96-972B2DF8BBEC}"/>
  </bookViews>
  <sheets>
    <sheet name="Cost Estimate" sheetId="1" r:id="rId1"/>
    <sheet name="PCD Summary" sheetId="10" r:id="rId2"/>
    <sheet name="Assumptions" sheetId="4" r:id="rId3"/>
    <sheet name="Expenditure Profile" sheetId="6" r:id="rId4"/>
    <sheet name="Estimate Comparisons" sheetId="9" r:id="rId5"/>
  </sheets>
  <definedNames>
    <definedName name="_xlnm.Print_Area" localSheetId="2">Assumptions!$A$1:$M$73</definedName>
    <definedName name="_xlnm.Print_Area" localSheetId="0">'Cost Estimate'!$A$1:$M$107</definedName>
    <definedName name="_xlnm.Print_Area" localSheetId="4">'Estimate Comparisons'!$A$1:$I$49</definedName>
    <definedName name="_xlnm.Print_Area" localSheetId="3">'Expenditure Profile'!$A$1:$M$64</definedName>
    <definedName name="_xlnm.Print_Area" localSheetId="1">'PCD Summary'!$A$1:$L$29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4" i="10" l="1"/>
  <c r="J12" i="10"/>
  <c r="J10" i="10"/>
  <c r="D14" i="10"/>
  <c r="D12" i="10"/>
  <c r="D10" i="10"/>
  <c r="D8" i="10"/>
  <c r="K53" i="1"/>
  <c r="I17" i="10" s="1"/>
  <c r="J17" i="10" s="1"/>
  <c r="K54" i="1"/>
  <c r="K57" i="1" s="1"/>
  <c r="I21" i="10" s="1"/>
  <c r="J21" i="10" s="1"/>
  <c r="K55" i="1"/>
  <c r="K58" i="1" s="1"/>
  <c r="K56" i="1"/>
  <c r="K59" i="1" s="1"/>
  <c r="I23" i="10" s="1"/>
  <c r="J23" i="10" s="1"/>
  <c r="I18" i="10" l="1"/>
  <c r="J18" i="10" s="1"/>
  <c r="I20" i="10"/>
  <c r="J20" i="10" s="1"/>
  <c r="K52" i="1"/>
  <c r="I19" i="10"/>
  <c r="J19" i="10" s="1"/>
  <c r="E22" i="9"/>
  <c r="H27" i="9"/>
  <c r="H21" i="9"/>
  <c r="H20" i="9"/>
  <c r="H19" i="9"/>
  <c r="H18" i="9"/>
  <c r="H17" i="9"/>
  <c r="H16" i="9"/>
  <c r="F93" i="1"/>
  <c r="D9" i="9" l="1"/>
  <c r="D7" i="9"/>
  <c r="E8" i="6"/>
  <c r="E6" i="6"/>
  <c r="E15" i="4"/>
  <c r="E13" i="4"/>
  <c r="E11" i="4"/>
  <c r="E9" i="4"/>
  <c r="E7" i="4"/>
  <c r="K87" i="1" l="1"/>
  <c r="K72" i="1" l="1"/>
  <c r="K71" i="1"/>
  <c r="K70" i="1"/>
  <c r="K69" i="1"/>
  <c r="K68" i="1"/>
  <c r="K67" i="1"/>
  <c r="J48" i="1"/>
  <c r="K73" i="1" l="1"/>
  <c r="K48" i="1"/>
  <c r="K49" i="1" s="1"/>
  <c r="F27" i="9"/>
  <c r="E12" i="6"/>
  <c r="F15" i="9" l="1"/>
  <c r="J63" i="1"/>
  <c r="G27" i="9" l="1"/>
  <c r="G15" i="9"/>
  <c r="H15" i="9" s="1"/>
  <c r="K63" i="1" l="1"/>
  <c r="K64" i="1" s="1"/>
  <c r="F17" i="9" l="1"/>
  <c r="G17" i="9" s="1"/>
  <c r="G17" i="6"/>
  <c r="G18" i="6" s="1"/>
  <c r="G19" i="6" s="1"/>
  <c r="G20" i="6" s="1"/>
  <c r="G21" i="6" s="1"/>
  <c r="G22" i="6" s="1"/>
  <c r="G23" i="6" s="1"/>
  <c r="G24" i="6" s="1"/>
  <c r="G25" i="6" s="1"/>
  <c r="G26" i="6" s="1"/>
  <c r="G27" i="6" s="1"/>
  <c r="G28" i="6" s="1"/>
  <c r="G29" i="6" s="1"/>
  <c r="G30" i="6" s="1"/>
  <c r="G31" i="6" s="1"/>
  <c r="G32" i="6" s="1"/>
  <c r="K60" i="1" l="1"/>
  <c r="F16" i="9" l="1"/>
  <c r="G16" i="9" s="1"/>
  <c r="J76" i="1"/>
  <c r="J86" i="1"/>
  <c r="K86" i="1" s="1"/>
  <c r="K17" i="6"/>
  <c r="K18" i="6" s="1"/>
  <c r="K19" i="6" s="1"/>
  <c r="K20" i="6" s="1"/>
  <c r="K21" i="6" s="1"/>
  <c r="K22" i="6" s="1"/>
  <c r="K23" i="6" s="1"/>
  <c r="K24" i="6" s="1"/>
  <c r="K25" i="6" s="1"/>
  <c r="K26" i="6" s="1"/>
  <c r="K27" i="6" s="1"/>
  <c r="K28" i="6" s="1"/>
  <c r="K29" i="6" s="1"/>
  <c r="K30" i="6" s="1"/>
  <c r="K31" i="6" s="1"/>
  <c r="K32" i="6" s="1"/>
  <c r="K76" i="1" l="1"/>
  <c r="F19" i="9" s="1"/>
  <c r="G19" i="9" s="1"/>
  <c r="F18" i="9"/>
  <c r="G18" i="9" l="1"/>
  <c r="K77" i="1" l="1"/>
  <c r="J78" i="1" l="1"/>
  <c r="K78" i="1" s="1"/>
  <c r="F21" i="9" s="1"/>
  <c r="G21" i="9" s="1"/>
  <c r="F20" i="9"/>
  <c r="G20" i="9" s="1"/>
  <c r="K80" i="1" l="1"/>
  <c r="I22" i="10" s="1"/>
  <c r="J22" i="10" s="1"/>
  <c r="J25" i="10" s="1"/>
  <c r="K83" i="1" l="1"/>
  <c r="J85" i="1"/>
  <c r="K85" i="1" s="1"/>
  <c r="K90" i="1" l="1"/>
  <c r="K94" i="1" s="1"/>
  <c r="E10" i="6"/>
  <c r="F22" i="9"/>
  <c r="G22" i="9" s="1"/>
  <c r="H22" i="9" s="1"/>
  <c r="K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K14" authorId="0" shapeId="0" xr:uid="{EC1DF332-5085-450C-BD4A-3AE4CFA8DB71}">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85" authorId="0" shapeId="0" xr:uid="{0D6368EA-20C1-4C0C-BE2A-27C017A32CED}">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J86" authorId="0" shapeId="0" xr:uid="{2B2D1959-A6F1-4E6B-8BCB-16199ACB7F6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J87" authorId="0" shapeId="0" xr:uid="{B2894548-E0BB-4922-8330-7B8508F939CC}">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Paudraic O'Hagan</author>
  </authors>
  <commentList>
    <comment ref="J14" authorId="0" shapeId="0" xr:uid="{9F9A247C-6531-4DFB-96F8-42FCB51A94CF}">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<sst xmlns="http://schemas.openxmlformats.org/spreadsheetml/2006/main" count="263" uniqueCount="173">
  <si>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</si>
  <si>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</si>
  <si>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</si>
  <si>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</si>
  <si>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</si>
  <si>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</si>
  <si>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</si>
  <si>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</si>
  <si>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</si>
  <si>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</si>
  <si>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</si>
  <si>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</si>
  <si>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</si>
  <si>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</si>
  <si>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</si>
  <si>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</si>
  <si>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</si>
  <si>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</si>
  <si>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</si>
  <si>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</si>
  <si>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</si>
  <si>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</si>
  <si>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</si>
  <si>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</si>
  <si>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</si>
  <si>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</si>
  <si>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</si>
  <si>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</si>
  <si>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</si>
  <si>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</si>
  <si>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</si>
  <si>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</si>
  <si>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</si>
  <si>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</si>
  <si>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</si>
  <si>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</si>
  <si>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</si>
  <si>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</si>
  <si>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</si>
  <si>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</si>
  <si>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</si>
  <si>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</si>
  <si>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</si>
  <si>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</si>
  <si>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</si>
  <si>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</si>
  <si>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</si>
  <si>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</si>
  <si>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</si>
  <si>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 xml:space="preserve">Previous Estimate </t>
  </si>
  <si>
    <t xml:space="preserve">Current Estimate </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</si>
  <si>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</si>
  <si>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</si>
  <si>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</si>
  <si>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</si>
  <si>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</si>
  <si>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</si>
  <si>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</si>
  <si>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</si>
  <si>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</si>
  <si>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</si>
  <si>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</si>
  <si>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Anticipated Duration (Months):</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</si>
  <si>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</si>
  <si>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</si>
  <si>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</si>
  <si>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</si>
  <si>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</si>
  <si>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</si>
  <si>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</si>
  <si>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</si>
  <si>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</si>
  <si>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</si>
  <si>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</si>
  <si>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</si>
  <si>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</si>
  <si>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</si>
  <si>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</si>
  <si>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</si>
  <si>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</si>
  <si>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</si>
  <si>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</si>
  <si>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</si>
  <si>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</si>
  <si>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</si>
  <si>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</si>
  <si>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</si>
  <si>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</si>
  <si>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</si>
  <si>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</si>
  <si>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</si>
  <si>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</si>
  <si>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</si>
  <si>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</si>
  <si>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</si>
  <si>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</si>
  <si>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</si>
  <si>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</si>
  <si>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</si>
  <si>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</si>
  <si>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</si>
  <si>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</si>
  <si>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</si>
  <si>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The basis upon which the construction costs have been estimated shall be identified in this section, including any assumptions, exclusions or inclusions that would help the reader understand the basis of the estimate. The source of the cost data used to develop the cost estimate should also be clearly detailed.</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</si>
  <si>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</si>
  <si>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 xml:space="preserve">Any assumptions, exclusions or inclusions that have been made in relation to traffic management related costs shall be clearly identified in this section. Substantiation/justification of the percentage applied in the cost estimate shall be provided in this section. </t>
  </si>
  <si>
    <t xml:space="preserve">Any assumptions, exclusions or inclusions that have been made in relation to land and property costs shall be clearly identified in this section. Substantiation/justification of the value included in the cost estimate shall be provided. </t>
  </si>
  <si>
    <t xml:space="preserve">Project / Contract Code: </t>
  </si>
  <si>
    <t>Preliminary Cost Estimate</t>
  </si>
  <si>
    <t>Other Project Costs</t>
  </si>
  <si>
    <t xml:space="preserve">https://www.revenue.ie/en/vat/vat-on-property-and-construction/vat-and-the-supply-of-property/index.aspx </t>
  </si>
  <si>
    <t xml:space="preserve">Estimate Comparison </t>
  </si>
  <si>
    <t xml:space="preserve">Updated Preliminary Cost Estimate Template </t>
  </si>
  <si>
    <t xml:space="preserve">Total Updated Preliminary Cost Estimate Exclusive of VAT </t>
  </si>
  <si>
    <t xml:space="preserve">Total Updated Preliminary Cost Estimate Inclusive of VAT </t>
  </si>
  <si>
    <t>Updated Preliminary Cost Estimate</t>
  </si>
  <si>
    <r>
      <t xml:space="preserve">VAT </t>
    </r>
    <r>
      <rPr>
        <i/>
        <sz val="10"/>
        <rFont val="Lucida Sans"/>
        <family val="2"/>
      </rPr>
      <t>on Land and Property</t>
    </r>
  </si>
  <si>
    <t>Accommodation Works</t>
  </si>
  <si>
    <t xml:space="preserve">Works for Statutory Undertakers </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</si>
  <si>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</si>
  <si>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</si>
  <si>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</si>
  <si>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</si>
  <si>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</si>
  <si>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</si>
  <si>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</si>
  <si>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</si>
  <si>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</si>
  <si>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Structural Concrete (Including Structures Generally)</t>
  </si>
  <si>
    <t>Landscaping &amp; Ecology</t>
  </si>
  <si>
    <t>Prepared By (Organisation/Individual):</t>
  </si>
  <si>
    <t>Traffic Signs &amp; Road Markings</t>
  </si>
  <si>
    <t>Approving Authority:</t>
  </si>
  <si>
    <t>Cumulative Expenditure 
(€)</t>
  </si>
  <si>
    <t>Construction Costs</t>
  </si>
  <si>
    <t xml:space="preserve">Costs are considered to include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</si>
  <si>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Add Inflation </t>
  </si>
  <si>
    <t xml:space="preserve">Any other relevant information, general assumptions, exclusions or inclusions that have been used to develop the cost estimate shall be included in this section. </t>
  </si>
  <si>
    <t xml:space="preserve">Any assumptions, exclusions or inclusions that have been made in relation to the delivery methodology of construction programme shall be clearly identified in this section. </t>
  </si>
  <si>
    <t xml:space="preserve">NOTE: For Band 3 Projects the activity cost heads presented are the minimum expected for a linear road project and are to be proposed, discussed and agreed in writing with NTA prior to production of the cost estimate. </t>
  </si>
  <si>
    <t>2.1.1</t>
  </si>
  <si>
    <t>2.1.2</t>
  </si>
  <si>
    <t>2.1.3</t>
  </si>
  <si>
    <t>2.1.4</t>
  </si>
  <si>
    <t>2.1.5</t>
  </si>
  <si>
    <t>2.1.6</t>
  </si>
  <si>
    <t>2.1.7</t>
  </si>
  <si>
    <t>Scope &amp; Purpose</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</si>
  <si>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</si>
  <si>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</si>
  <si>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</si>
  <si>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</si>
  <si>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</si>
  <si>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</si>
  <si>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</si>
  <si>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</si>
  <si>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</si>
  <si>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</si>
  <si>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Grant Application Cost Estimate - Summary</t>
  </si>
  <si>
    <t>1.2.1</t>
  </si>
  <si>
    <t xml:space="preserve">Scope &amp; Purpose        </t>
  </si>
  <si>
    <t>1.2.2</t>
  </si>
  <si>
    <t>1.2.3</t>
  </si>
  <si>
    <t>1.2.4</t>
  </si>
  <si>
    <t>1.2.5</t>
  </si>
  <si>
    <t>1.2.6</t>
  </si>
  <si>
    <t>1.2.7</t>
  </si>
  <si>
    <t xml:space="preserve">Total Grant Application Cost Estimate (excluding VAT) </t>
  </si>
  <si>
    <t xml:space="preserve">Costs are reflective of costs at the base date stated above. 
Costs are considered to include allowances for overheads and profit. </t>
  </si>
  <si>
    <t xml:space="preserve">Project Control Document Summary </t>
  </si>
  <si>
    <t>NOTE: The information below will be auto-generated from the main cost estimate template to obtain the relevant totals in line with the seven costs heads required for inclusion within the project control document.</t>
  </si>
  <si>
    <r>
      <t xml:space="preserve">Add Contingency </t>
    </r>
    <r>
      <rPr>
        <i/>
        <sz val="10"/>
        <color theme="1"/>
        <rFont val="Lucida Sans"/>
        <family val="2"/>
      </rPr>
      <t>(001_B123_CC_CMG)</t>
    </r>
  </si>
  <si>
    <r>
      <t xml:space="preserve">Add Project Specific Risk </t>
    </r>
    <r>
      <rPr>
        <i/>
        <sz val="10"/>
        <rFont val="Lucida Sans"/>
        <family val="2"/>
      </rPr>
      <t>(Output From QRA - 013_B23_QRA_CMG)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</si>
</sst>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2]\ #,##0.00"/>
    <numFmt numFmtId="165" formatCode="_-[$€-2]\ * #,##0.00_-;\-[$€-2]\ * #,##0.00_-;_-[$€-2]\ * &quot;-&quot;??_-;_-@_-"/>
    <numFmt numFmtId="166" formatCode="0.0%"/>
    <numFmt numFmtId="167" formatCode="dd/mm/yyyy;@"/>
  </numFmts>
  <fonts count="17"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0">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right style="thin">
        <color rgb="FF3C0A82"/>
      </right>
      <top/>
      <bottom/>
      <diagonal/>
    </border>
    <border>
      <left style="thin">
        <color rgb="FF3C0A82"/>
      </left>
      <right style="thin">
        <color rgb="FF3C0A82"/>
      </right>
      <top style="thin">
        <color rgb="FF3C0A82"/>
      </top>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482">
    <xf numFmtId="0" fontId="0" fillId="0" borderId="0" xfId="0"/>
    <xf numFmtId="0" fontId="2" fillId="2" borderId="0" xfId="0" applyFont="1" applyFill="1" applyAlignment="1">
      <alignment vertical="center" wrapText="1"/>
    </xf>
    <xf numFmtId="0" fontId="2" fillId="2" borderId="2"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Border="1" applyAlignment="1">
      <alignment vertical="center"/>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7" fillId="2" borderId="0" xfId="0" applyFont="1" applyFill="1" applyAlignment="1">
      <alignment vertical="center" wrapText="1"/>
    </xf>
    <xf numFmtId="0" fontId="2" fillId="2" borderId="30" xfId="0" applyFont="1" applyFill="1" applyBorder="1" applyAlignment="1">
      <alignment vertical="center" wrapText="1"/>
    </xf>
    <xf numFmtId="0" fontId="9" fillId="4" borderId="43" xfId="0" applyFont="1" applyFill="1" applyBorder="1" applyAlignment="1">
      <alignment vertical="center"/>
    </xf>
    <xf numFmtId="0" fontId="3" fillId="2" borderId="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2" fillId="2" borderId="0" xfId="0" applyFont="1" applyFill="1" applyBorder="1" applyAlignment="1">
      <alignment horizontal="center"/>
    </xf>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2" xfId="0" applyFont="1" applyFill="1" applyBorder="1" applyAlignment="1">
      <alignment horizontal="center"/>
    </xf>
    <xf numFmtId="0" fontId="2" fillId="2" borderId="59" xfId="0" applyFont="1" applyFill="1" applyBorder="1" applyAlignment="1">
      <alignment horizontal="center"/>
    </xf>
    <xf numFmtId="0" fontId="2" fillId="2" borderId="74"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vertical="center" wrapText="1"/>
    </xf>
    <xf numFmtId="0" fontId="2" fillId="2" borderId="74" xfId="0" applyFont="1" applyFill="1" applyBorder="1" applyAlignment="1">
      <alignment vertical="center" wrapText="1"/>
    </xf>
    <xf numFmtId="0" fontId="2" fillId="2" borderId="60" xfId="0" applyFont="1" applyFill="1" applyBorder="1" applyAlignment="1">
      <alignment vertical="center" wrapText="1"/>
    </xf>
    <xf numFmtId="0" fontId="3" fillId="2" borderId="0" xfId="0" applyFont="1" applyFill="1" applyBorder="1" applyAlignment="1">
      <alignment wrapText="1"/>
    </xf>
    <xf numFmtId="0" fontId="2" fillId="2" borderId="24" xfId="0" applyFont="1" applyFill="1" applyBorder="1" applyAlignment="1">
      <alignment horizontal="center"/>
    </xf>
    <xf numFmtId="0" fontId="3" fillId="0" borderId="47" xfId="0" applyFont="1" applyBorder="1" applyAlignment="1">
      <alignment horizontal="left" vertical="center" wrapText="1"/>
    </xf>
    <xf numFmtId="0" fontId="3" fillId="2" borderId="27" xfId="0" applyFont="1" applyFill="1" applyBorder="1" applyAlignment="1">
      <alignment horizontal="left" vertical="center"/>
    </xf>
    <xf numFmtId="165" fontId="2" fillId="2" borderId="0" xfId="0" applyNumberFormat="1" applyFont="1" applyFill="1" applyBorder="1" applyAlignment="1">
      <alignment horizontal="center" vertical="center"/>
    </xf>
    <xf numFmtId="165"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5"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2" fillId="2" borderId="0" xfId="0" applyFont="1" applyFill="1" applyBorder="1"/>
    <xf numFmtId="164" fontId="2" fillId="2" borderId="74" xfId="0" applyNumberFormat="1" applyFont="1" applyFill="1" applyBorder="1" applyAlignment="1">
      <alignment vertical="center" wrapText="1"/>
    </xf>
    <xf numFmtId="164" fontId="2" fillId="2" borderId="60" xfId="0" applyNumberFormat="1" applyFont="1" applyFill="1" applyBorder="1" applyAlignment="1">
      <alignment vertical="center" wrapText="1"/>
    </xf>
    <xf numFmtId="0" fontId="12" fillId="4" borderId="0" xfId="0" applyFont="1" applyFill="1" applyBorder="1" applyAlignment="1">
      <alignment horizontal="center"/>
    </xf>
    <xf numFmtId="0" fontId="3" fillId="2" borderId="0" xfId="0" applyFont="1" applyFill="1" applyBorder="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7" xfId="0" applyFont="1" applyBorder="1" applyAlignment="1">
      <alignment horizontal="center" vertical="center"/>
    </xf>
    <xf numFmtId="0" fontId="2" fillId="2" borderId="29" xfId="0" applyFont="1" applyFill="1" applyBorder="1" applyAlignment="1">
      <alignment horizontal="center" vertical="center"/>
    </xf>
    <xf numFmtId="165" fontId="2" fillId="2" borderId="30" xfId="0" applyNumberFormat="1" applyFont="1" applyFill="1" applyBorder="1" applyAlignment="1">
      <alignment horizontal="center" vertical="center"/>
    </xf>
    <xf numFmtId="165"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5" fontId="2" fillId="2" borderId="25" xfId="0" applyNumberFormat="1" applyFont="1" applyFill="1" applyBorder="1" applyAlignment="1">
      <alignment horizontal="center" vertical="center"/>
    </xf>
    <xf numFmtId="165" fontId="2" fillId="2" borderId="26" xfId="0" applyNumberFormat="1" applyFont="1" applyFill="1" applyBorder="1" applyAlignment="1">
      <alignment horizontal="center" vertical="center"/>
    </xf>
    <xf numFmtId="165" fontId="2" fillId="0" borderId="15" xfId="0" applyNumberFormat="1" applyFont="1" applyFill="1" applyBorder="1" applyAlignment="1">
      <alignment horizontal="center" vertical="center"/>
    </xf>
    <xf numFmtId="0" fontId="2" fillId="0" borderId="15" xfId="0" applyNumberFormat="1" applyFont="1" applyFill="1" applyBorder="1" applyAlignment="1">
      <alignment horizontal="center" vertical="center"/>
    </xf>
    <xf numFmtId="0" fontId="9" fillId="4" borderId="71" xfId="0" applyFont="1" applyFill="1" applyBorder="1" applyAlignment="1">
      <alignment horizontal="center"/>
    </xf>
    <xf numFmtId="0" fontId="9" fillId="4" borderId="87" xfId="0" applyFont="1" applyFill="1" applyBorder="1" applyAlignment="1">
      <alignment horizontal="center"/>
    </xf>
    <xf numFmtId="0" fontId="3" fillId="0" borderId="15" xfId="0" applyFont="1" applyBorder="1" applyAlignment="1">
      <alignment horizontal="center" vertical="center" wrapText="1"/>
    </xf>
    <xf numFmtId="0" fontId="3" fillId="0" borderId="48" xfId="0" applyFont="1" applyBorder="1" applyAlignment="1">
      <alignment horizontal="center" vertical="center" wrapText="1"/>
    </xf>
    <xf numFmtId="0" fontId="9" fillId="4" borderId="24" xfId="0" applyFont="1" applyFill="1" applyBorder="1" applyAlignment="1">
      <alignment horizontal="left"/>
    </xf>
    <xf numFmtId="9" fontId="0" fillId="0" borderId="48" xfId="2" applyFont="1" applyBorder="1" applyAlignment="1">
      <alignment horizontal="center" vertical="center"/>
    </xf>
    <xf numFmtId="14" fontId="2" fillId="3" borderId="15" xfId="0" applyNumberFormat="1"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2" borderId="0" xfId="0" applyFont="1" applyFill="1" applyAlignment="1" applyProtection="1">
      <alignment vertical="center" wrapText="1"/>
    </xf>
    <xf numFmtId="0" fontId="2" fillId="2" borderId="42"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4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23" xfId="0" applyFont="1" applyFill="1" applyBorder="1" applyAlignment="1" applyProtection="1">
      <alignment vertical="center" wrapText="1"/>
    </xf>
    <xf numFmtId="0" fontId="3" fillId="2" borderId="24" xfId="0" applyFont="1" applyFill="1" applyBorder="1" applyAlignment="1" applyProtection="1">
      <alignment vertical="center"/>
    </xf>
    <xf numFmtId="0" fontId="2" fillId="2" borderId="25"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3" fillId="2" borderId="27" xfId="0" applyFont="1" applyFill="1" applyBorder="1" applyAlignment="1" applyProtection="1">
      <alignment vertical="center"/>
    </xf>
    <xf numFmtId="0" fontId="2" fillId="2" borderId="0"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27"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vertical="center"/>
    </xf>
    <xf numFmtId="0" fontId="2" fillId="2" borderId="28" xfId="0" applyFont="1" applyFill="1" applyBorder="1" applyAlignment="1" applyProtection="1">
      <alignment vertical="center"/>
    </xf>
    <xf numFmtId="0" fontId="2" fillId="2" borderId="29" xfId="0" applyFont="1" applyFill="1" applyBorder="1" applyAlignment="1" applyProtection="1">
      <alignment vertical="center"/>
    </xf>
    <xf numFmtId="0" fontId="2" fillId="2" borderId="30" xfId="0" applyFont="1" applyFill="1" applyBorder="1" applyAlignment="1" applyProtection="1">
      <alignment vertical="center"/>
    </xf>
    <xf numFmtId="0" fontId="2" fillId="2" borderId="31" xfId="0" applyFont="1" applyFill="1" applyBorder="1" applyAlignment="1" applyProtection="1">
      <alignment vertical="center"/>
    </xf>
    <xf numFmtId="0" fontId="3" fillId="2" borderId="24" xfId="0" applyFont="1" applyFill="1" applyBorder="1" applyAlignment="1" applyProtection="1">
      <alignment horizontal="right" vertical="center" wrapText="1"/>
    </xf>
    <xf numFmtId="0" fontId="3" fillId="2" borderId="0" xfId="0" applyFont="1" applyFill="1" applyAlignment="1" applyProtection="1">
      <alignment vertical="center" wrapText="1"/>
    </xf>
    <xf numFmtId="0" fontId="2" fillId="2" borderId="27" xfId="0" applyFont="1" applyFill="1" applyBorder="1" applyAlignment="1" applyProtection="1">
      <alignment vertical="center" wrapText="1"/>
    </xf>
    <xf numFmtId="0" fontId="3" fillId="2" borderId="15" xfId="0" applyFont="1" applyFill="1" applyBorder="1" applyAlignment="1" applyProtection="1">
      <alignment vertical="center"/>
    </xf>
    <xf numFmtId="2" fontId="2" fillId="2" borderId="15" xfId="0" applyNumberFormat="1" applyFont="1" applyFill="1" applyBorder="1" applyAlignment="1" applyProtection="1">
      <alignment horizontal="left" vertical="center" wrapText="1"/>
    </xf>
    <xf numFmtId="165" fontId="2" fillId="2" borderId="15" xfId="0" applyNumberFormat="1" applyFont="1" applyFill="1" applyBorder="1" applyAlignment="1" applyProtection="1">
      <alignment vertical="center" wrapText="1"/>
    </xf>
    <xf numFmtId="0" fontId="3" fillId="2" borderId="29" xfId="0" applyFont="1" applyFill="1" applyBorder="1" applyAlignment="1" applyProtection="1">
      <alignment vertical="center" wrapText="1"/>
    </xf>
    <xf numFmtId="0" fontId="3" fillId="2" borderId="32" xfId="0" applyFont="1" applyFill="1" applyBorder="1" applyAlignment="1" applyProtection="1">
      <alignment horizontal="right" vertical="center" wrapText="1"/>
    </xf>
    <xf numFmtId="0" fontId="3" fillId="2" borderId="53" xfId="0" applyFont="1" applyFill="1" applyBorder="1" applyAlignment="1" applyProtection="1">
      <alignment vertical="center"/>
    </xf>
    <xf numFmtId="0" fontId="2" fillId="2" borderId="53" xfId="0" applyFont="1" applyFill="1" applyBorder="1" applyAlignment="1" applyProtection="1">
      <alignment horizontal="left" vertical="center" wrapText="1"/>
    </xf>
    <xf numFmtId="0" fontId="2" fillId="2" borderId="20" xfId="0" applyFont="1" applyFill="1" applyBorder="1" applyAlignment="1" applyProtection="1">
      <alignment vertical="center" wrapText="1"/>
    </xf>
    <xf numFmtId="0" fontId="2" fillId="2" borderId="6" xfId="0" applyFont="1" applyFill="1" applyBorder="1" applyAlignment="1" applyProtection="1">
      <alignment horizontal="center" vertical="center" wrapText="1"/>
    </xf>
    <xf numFmtId="165" fontId="2" fillId="0" borderId="6" xfId="2" applyNumberFormat="1" applyFont="1" applyFill="1" applyBorder="1" applyAlignment="1" applyProtection="1">
      <alignment horizontal="center" vertical="center" wrapText="1"/>
    </xf>
    <xf numFmtId="0" fontId="3" fillId="2" borderId="34" xfId="0" applyFont="1" applyFill="1" applyBorder="1" applyAlignment="1" applyProtection="1">
      <alignment vertical="center" wrapText="1"/>
    </xf>
    <xf numFmtId="0" fontId="3" fillId="2" borderId="20" xfId="0" applyFont="1" applyFill="1" applyBorder="1" applyAlignment="1" applyProtection="1">
      <alignment horizontal="right" vertical="center" wrapText="1"/>
    </xf>
    <xf numFmtId="0" fontId="3" fillId="2" borderId="11"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28" xfId="0" applyFont="1" applyFill="1" applyBorder="1" applyAlignment="1" applyProtection="1">
      <alignment vertical="center" wrapText="1"/>
    </xf>
    <xf numFmtId="0" fontId="2" fillId="2" borderId="11" xfId="0" applyFont="1" applyFill="1" applyBorder="1" applyAlignment="1" applyProtection="1">
      <alignment horizontal="left" vertical="center"/>
    </xf>
    <xf numFmtId="165" fontId="2" fillId="0" borderId="15" xfId="2" applyNumberFormat="1" applyFont="1" applyFill="1" applyBorder="1" applyAlignment="1" applyProtection="1">
      <alignment horizontal="center" vertical="center" wrapText="1"/>
    </xf>
    <xf numFmtId="0" fontId="3" fillId="2" borderId="13" xfId="0" applyFont="1" applyFill="1" applyBorder="1" applyAlignment="1" applyProtection="1">
      <alignment vertical="center"/>
    </xf>
    <xf numFmtId="0" fontId="3" fillId="2" borderId="10" xfId="0" applyFont="1" applyFill="1" applyBorder="1" applyAlignment="1" applyProtection="1">
      <alignment vertical="center" wrapText="1"/>
    </xf>
    <xf numFmtId="0" fontId="3" fillId="2" borderId="39" xfId="0" applyFont="1" applyFill="1" applyBorder="1" applyAlignment="1" applyProtection="1">
      <alignment vertical="center" wrapText="1"/>
    </xf>
    <xf numFmtId="0" fontId="2" fillId="2" borderId="29" xfId="0" applyFont="1" applyFill="1" applyBorder="1" applyAlignment="1" applyProtection="1">
      <alignment vertical="center" wrapText="1"/>
    </xf>
    <xf numFmtId="0" fontId="3" fillId="2" borderId="35" xfId="0" applyFont="1" applyFill="1" applyBorder="1" applyAlignment="1" applyProtection="1">
      <alignment vertical="center"/>
    </xf>
    <xf numFmtId="0" fontId="3" fillId="2" borderId="30" xfId="0" applyFont="1" applyFill="1" applyBorder="1" applyAlignment="1" applyProtection="1">
      <alignment vertical="center" wrapText="1"/>
    </xf>
    <xf numFmtId="164" fontId="3" fillId="2" borderId="30" xfId="0" applyNumberFormat="1" applyFont="1" applyFill="1" applyBorder="1" applyAlignment="1" applyProtection="1">
      <alignment horizontal="center" vertical="center" wrapText="1"/>
    </xf>
    <xf numFmtId="164" fontId="3" fillId="2" borderId="31" xfId="0" applyNumberFormat="1" applyFont="1" applyFill="1" applyBorder="1" applyAlignment="1" applyProtection="1">
      <alignment horizontal="center" vertical="center" wrapText="1"/>
    </xf>
    <xf numFmtId="0" fontId="2" fillId="2" borderId="24" xfId="0" applyFont="1" applyFill="1" applyBorder="1" applyAlignment="1" applyProtection="1">
      <alignment horizontal="right" vertical="center" wrapText="1"/>
    </xf>
    <xf numFmtId="0" fontId="2" fillId="2" borderId="25" xfId="0" applyFont="1" applyFill="1" applyBorder="1" applyAlignment="1" applyProtection="1">
      <alignment vertical="center"/>
    </xf>
    <xf numFmtId="0" fontId="2" fillId="2" borderId="25" xfId="0" applyFont="1" applyFill="1" applyBorder="1" applyAlignment="1" applyProtection="1">
      <alignment horizontal="left" vertical="center" wrapText="1"/>
    </xf>
    <xf numFmtId="165" fontId="2" fillId="2" borderId="25" xfId="0" applyNumberFormat="1"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pplyProtection="1">
      <alignment horizontal="right" vertical="center" wrapText="1"/>
    </xf>
    <xf numFmtId="0" fontId="3" fillId="2" borderId="0" xfId="0" applyFont="1" applyFill="1" applyBorder="1" applyAlignment="1" applyProtection="1">
      <alignment horizontal="right" vertical="center"/>
    </xf>
    <xf numFmtId="165" fontId="3" fillId="2" borderId="0" xfId="0" applyNumberFormat="1" applyFont="1" applyFill="1" applyBorder="1" applyAlignment="1" applyProtection="1">
      <alignment horizontal="center" vertical="center" wrapText="1"/>
    </xf>
    <xf numFmtId="165" fontId="3" fillId="2" borderId="28" xfId="0" applyNumberFormat="1" applyFont="1" applyFill="1" applyBorder="1" applyAlignment="1" applyProtection="1">
      <alignment horizontal="center" vertical="center" wrapText="1"/>
    </xf>
    <xf numFmtId="0" fontId="4" fillId="2" borderId="79" xfId="0" applyFont="1" applyFill="1" applyBorder="1" applyAlignment="1" applyProtection="1">
      <alignment vertical="center"/>
    </xf>
    <xf numFmtId="0" fontId="2" fillId="2" borderId="64" xfId="0" applyFont="1" applyFill="1" applyBorder="1" applyAlignment="1" applyProtection="1">
      <alignment vertical="center"/>
    </xf>
    <xf numFmtId="0" fontId="2" fillId="2" borderId="14" xfId="0" applyFont="1" applyFill="1" applyBorder="1" applyAlignment="1" applyProtection="1">
      <alignment vertical="center"/>
    </xf>
    <xf numFmtId="165" fontId="2" fillId="0" borderId="15" xfId="0" applyNumberFormat="1" applyFont="1" applyBorder="1" applyAlignment="1" applyProtection="1">
      <alignment vertical="center" wrapText="1"/>
    </xf>
    <xf numFmtId="0" fontId="3" fillId="2" borderId="0" xfId="0" applyFont="1" applyFill="1" applyBorder="1" applyAlignment="1" applyProtection="1">
      <alignment vertical="center"/>
    </xf>
    <xf numFmtId="0" fontId="3" fillId="2" borderId="29" xfId="0" applyFont="1" applyFill="1" applyBorder="1" applyAlignment="1" applyProtection="1">
      <alignment horizontal="right" vertical="center" wrapText="1"/>
    </xf>
    <xf numFmtId="0" fontId="3" fillId="2" borderId="30" xfId="0" applyFont="1" applyFill="1" applyBorder="1" applyAlignment="1" applyProtection="1">
      <alignment vertical="center"/>
    </xf>
    <xf numFmtId="0" fontId="3" fillId="2" borderId="31" xfId="0" applyFont="1" applyFill="1" applyBorder="1" applyAlignment="1" applyProtection="1">
      <alignment vertical="center" wrapText="1"/>
    </xf>
    <xf numFmtId="0" fontId="3" fillId="2" borderId="25" xfId="0" applyFont="1" applyFill="1" applyBorder="1" applyAlignment="1" applyProtection="1">
      <alignment vertical="center"/>
    </xf>
    <xf numFmtId="0" fontId="3" fillId="2" borderId="25" xfId="0" applyFont="1" applyFill="1" applyBorder="1" applyAlignment="1" applyProtection="1">
      <alignment vertical="center" wrapText="1"/>
    </xf>
    <xf numFmtId="0" fontId="3" fillId="2" borderId="26"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5" xfId="0" applyFont="1" applyFill="1" applyBorder="1" applyAlignment="1" applyProtection="1">
      <alignment vertical="center" wrapText="1"/>
    </xf>
    <xf numFmtId="0" fontId="3" fillId="2" borderId="76" xfId="0" applyFont="1" applyFill="1" applyBorder="1" applyAlignment="1" applyProtection="1">
      <alignment vertical="center" wrapText="1"/>
    </xf>
    <xf numFmtId="0" fontId="3" fillId="2" borderId="30" xfId="0" applyFont="1" applyFill="1" applyBorder="1" applyAlignment="1" applyProtection="1">
      <alignment horizontal="center" vertical="center" wrapText="1"/>
    </xf>
    <xf numFmtId="0" fontId="3" fillId="2" borderId="30" xfId="0" applyFont="1" applyFill="1" applyBorder="1" applyAlignment="1" applyProtection="1">
      <alignment horizontal="right" vertical="center"/>
    </xf>
    <xf numFmtId="165" fontId="3" fillId="2" borderId="30" xfId="1" applyNumberFormat="1" applyFont="1" applyFill="1" applyBorder="1" applyAlignment="1" applyProtection="1">
      <alignment horizontal="center" vertical="center" wrapText="1"/>
    </xf>
    <xf numFmtId="165" fontId="3" fillId="2" borderId="31" xfId="1" applyNumberFormat="1" applyFont="1" applyFill="1" applyBorder="1" applyAlignment="1" applyProtection="1">
      <alignment horizontal="center" vertical="center" wrapText="1"/>
    </xf>
    <xf numFmtId="0" fontId="2" fillId="2" borderId="1" xfId="0" applyFont="1" applyFill="1" applyBorder="1" applyAlignment="1" applyProtection="1">
      <alignment vertical="center" wrapText="1"/>
    </xf>
    <xf numFmtId="0" fontId="3" fillId="2" borderId="0" xfId="0" applyFont="1" applyFill="1" applyAlignment="1" applyProtection="1">
      <alignment vertical="center"/>
    </xf>
    <xf numFmtId="164" fontId="3" fillId="2" borderId="0" xfId="0" applyNumberFormat="1" applyFont="1" applyFill="1" applyAlignment="1" applyProtection="1">
      <alignment horizontal="center" vertical="center" wrapText="1"/>
    </xf>
    <xf numFmtId="164" fontId="3" fillId="2" borderId="2" xfId="0" applyNumberFormat="1"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164" fontId="3" fillId="2" borderId="28" xfId="0" applyNumberFormat="1" applyFont="1" applyFill="1" applyBorder="1" applyAlignment="1" applyProtection="1">
      <alignment horizontal="center" vertical="center" wrapText="1"/>
    </xf>
    <xf numFmtId="0" fontId="2" fillId="2" borderId="59" xfId="0" applyFont="1" applyFill="1" applyBorder="1" applyAlignment="1" applyProtection="1">
      <alignment vertical="center" wrapText="1"/>
    </xf>
    <xf numFmtId="0" fontId="2" fillId="2" borderId="74" xfId="0" applyFont="1" applyFill="1" applyBorder="1" applyAlignment="1" applyProtection="1">
      <alignment vertical="center" wrapText="1"/>
    </xf>
    <xf numFmtId="164" fontId="2" fillId="2" borderId="74" xfId="0" applyNumberFormat="1" applyFont="1" applyFill="1" applyBorder="1" applyAlignment="1" applyProtection="1">
      <alignment vertical="center" wrapText="1"/>
    </xf>
    <xf numFmtId="164" fontId="2" fillId="2" borderId="60" xfId="0" applyNumberFormat="1" applyFont="1" applyFill="1" applyBorder="1" applyAlignment="1" applyProtection="1">
      <alignment vertical="center" wrapText="1"/>
    </xf>
    <xf numFmtId="0" fontId="9" fillId="4" borderId="61" xfId="0" applyFont="1" applyFill="1" applyBorder="1" applyAlignment="1" applyProtection="1">
      <alignment vertical="center"/>
    </xf>
    <xf numFmtId="0" fontId="2" fillId="3" borderId="46"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8" xfId="0" applyNumberFormat="1" applyFont="1" applyFill="1" applyBorder="1" applyAlignment="1" applyProtection="1">
      <alignment horizontal="center"/>
      <protection locked="0"/>
    </xf>
    <xf numFmtId="165" fontId="2" fillId="3" borderId="15" xfId="0" applyNumberFormat="1" applyFont="1" applyFill="1" applyBorder="1" applyAlignment="1" applyProtection="1">
      <alignment horizontal="center" vertical="center"/>
      <protection locked="0"/>
    </xf>
    <xf numFmtId="0" fontId="2" fillId="3" borderId="15" xfId="0" applyNumberFormat="1" applyFont="1" applyFill="1" applyBorder="1" applyAlignment="1" applyProtection="1">
      <alignment horizontal="center" vertical="center"/>
      <protection locked="0"/>
    </xf>
    <xf numFmtId="0" fontId="2" fillId="3" borderId="67" xfId="0" applyFont="1" applyFill="1" applyBorder="1" applyAlignment="1" applyProtection="1">
      <alignment horizontal="center"/>
      <protection locked="0"/>
    </xf>
    <xf numFmtId="0" fontId="2" fillId="3" borderId="51" xfId="0" applyFont="1" applyFill="1" applyBorder="1" applyAlignment="1" applyProtection="1">
      <alignment horizontal="center"/>
      <protection locked="0"/>
    </xf>
    <xf numFmtId="14" fontId="2" fillId="3" borderId="52" xfId="0" applyNumberFormat="1" applyFont="1" applyFill="1" applyBorder="1" applyAlignment="1" applyProtection="1">
      <alignment horizontal="center"/>
      <protection locked="0"/>
    </xf>
    <xf numFmtId="0" fontId="2" fillId="2" borderId="27" xfId="0" applyFont="1" applyFill="1" applyBorder="1" applyAlignment="1">
      <alignment horizontal="center"/>
    </xf>
    <xf numFmtId="0" fontId="2" fillId="2" borderId="15" xfId="0" applyFont="1" applyFill="1" applyBorder="1" applyAlignment="1">
      <alignment horizontal="left" vertical="center" wrapText="1"/>
    </xf>
    <xf numFmtId="0" fontId="2" fillId="2" borderId="99" xfId="0" applyFont="1" applyFill="1" applyBorder="1" applyAlignment="1">
      <alignment vertical="center" wrapText="1"/>
    </xf>
    <xf numFmtId="0" fontId="2" fillId="2" borderId="100" xfId="0" applyFont="1" applyFill="1" applyBorder="1" applyAlignment="1">
      <alignment vertical="center" wrapText="1"/>
    </xf>
    <xf numFmtId="0" fontId="2" fillId="2" borderId="101" xfId="0" applyFont="1" applyFill="1" applyBorder="1" applyAlignment="1">
      <alignment vertical="center" wrapText="1"/>
    </xf>
    <xf numFmtId="0" fontId="3" fillId="2" borderId="102" xfId="0" applyFont="1" applyFill="1" applyBorder="1" applyAlignment="1">
      <alignment horizontal="right" vertical="center" wrapText="1"/>
    </xf>
    <xf numFmtId="0" fontId="9" fillId="4" borderId="103" xfId="0" applyFont="1" applyFill="1" applyBorder="1" applyAlignment="1">
      <alignment vertical="center"/>
    </xf>
    <xf numFmtId="0" fontId="9" fillId="4" borderId="103" xfId="0" applyFont="1" applyFill="1" applyBorder="1" applyAlignment="1">
      <alignment vertical="center" wrapText="1"/>
    </xf>
    <xf numFmtId="0" fontId="9" fillId="4" borderId="104"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106" xfId="0" applyFont="1" applyFill="1" applyBorder="1" applyAlignment="1">
      <alignment vertical="center" wrapText="1"/>
    </xf>
    <xf numFmtId="0" fontId="2" fillId="2" borderId="103" xfId="0" applyFont="1" applyFill="1" applyBorder="1" applyAlignment="1">
      <alignment vertical="center" wrapText="1"/>
    </xf>
    <xf numFmtId="0" fontId="2" fillId="2" borderId="103" xfId="0" applyFont="1" applyFill="1" applyBorder="1" applyAlignment="1">
      <alignment vertical="center"/>
    </xf>
    <xf numFmtId="0" fontId="2" fillId="2" borderId="104" xfId="0" applyFont="1" applyFill="1" applyBorder="1" applyAlignment="1">
      <alignment vertical="center" wrapText="1"/>
    </xf>
    <xf numFmtId="0" fontId="2" fillId="2" borderId="107" xfId="0" applyFont="1" applyFill="1" applyBorder="1" applyAlignment="1">
      <alignment vertical="center" wrapText="1"/>
    </xf>
    <xf numFmtId="165" fontId="2" fillId="0" borderId="15" xfId="0" applyNumberFormat="1" applyFont="1" applyFill="1" applyBorder="1" applyAlignment="1">
      <alignment vertical="center" wrapText="1"/>
    </xf>
    <xf numFmtId="0" fontId="2" fillId="3" borderId="15" xfId="0" applyFont="1" applyFill="1" applyBorder="1" applyAlignment="1" applyProtection="1">
      <alignment horizontal="center" vertical="center" wrapText="1"/>
      <protection locked="0"/>
    </xf>
    <xf numFmtId="0" fontId="3" fillId="2" borderId="53"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165" fontId="2" fillId="3" borderId="15"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xf>
    <xf numFmtId="0" fontId="9" fillId="2" borderId="0" xfId="0" applyFont="1" applyFill="1" applyAlignment="1" applyProtection="1">
      <alignment vertical="center" wrapText="1"/>
    </xf>
    <xf numFmtId="9" fontId="9" fillId="2" borderId="0" xfId="2" applyFont="1" applyFill="1" applyAlignment="1" applyProtection="1">
      <alignment vertical="center" wrapText="1"/>
    </xf>
    <xf numFmtId="165" fontId="3" fillId="2" borderId="51" xfId="0" applyNumberFormat="1" applyFont="1" applyFill="1" applyBorder="1" applyAlignment="1" applyProtection="1">
      <alignment horizontal="center" vertical="center" wrapText="1"/>
    </xf>
    <xf numFmtId="165" fontId="3" fillId="2" borderId="52" xfId="0" applyNumberFormat="1" applyFont="1" applyFill="1" applyBorder="1" applyAlignment="1" applyProtection="1">
      <alignment horizontal="center" vertical="center" wrapText="1"/>
    </xf>
    <xf numFmtId="165" fontId="2" fillId="2" borderId="9" xfId="0" applyNumberFormat="1" applyFont="1" applyFill="1" applyBorder="1" applyAlignment="1" applyProtection="1">
      <alignment horizontal="center" vertical="center" wrapText="1"/>
    </xf>
    <xf numFmtId="165" fontId="2" fillId="2" borderId="19" xfId="0" applyNumberFormat="1" applyFont="1" applyFill="1" applyBorder="1" applyAlignment="1" applyProtection="1">
      <alignment horizontal="center" vertical="center" wrapText="1"/>
    </xf>
    <xf numFmtId="165" fontId="2" fillId="2" borderId="55" xfId="0" applyNumberFormat="1" applyFont="1" applyFill="1" applyBorder="1" applyAlignment="1" applyProtection="1">
      <alignment horizontal="center" vertical="center" wrapText="1"/>
    </xf>
    <xf numFmtId="165" fontId="2" fillId="2" borderId="75" xfId="0" applyNumberFormat="1" applyFont="1" applyFill="1" applyBorder="1" applyAlignment="1" applyProtection="1">
      <alignment horizontal="center" vertical="center" wrapText="1"/>
    </xf>
    <xf numFmtId="0" fontId="3" fillId="2" borderId="55" xfId="0" applyFont="1" applyFill="1" applyBorder="1" applyAlignment="1" applyProtection="1">
      <alignment horizontal="left" vertical="center" wrapText="1"/>
    </xf>
    <xf numFmtId="0" fontId="3" fillId="2" borderId="56" xfId="0" applyFont="1" applyFill="1" applyBorder="1" applyAlignment="1" applyProtection="1">
      <alignment horizontal="left" vertical="center" wrapText="1"/>
    </xf>
    <xf numFmtId="0" fontId="3" fillId="2" borderId="57" xfId="0" applyFont="1" applyFill="1" applyBorder="1" applyAlignment="1" applyProtection="1">
      <alignment horizontal="left" vertical="center" wrapText="1"/>
    </xf>
    <xf numFmtId="0" fontId="3" fillId="2" borderId="53" xfId="0" applyFont="1" applyFill="1" applyBorder="1" applyAlignment="1" applyProtection="1">
      <alignment horizontal="center" vertical="center" wrapText="1"/>
    </xf>
    <xf numFmtId="164" fontId="3" fillId="2" borderId="53" xfId="0" applyNumberFormat="1" applyFont="1" applyFill="1" applyBorder="1" applyAlignment="1" applyProtection="1">
      <alignment horizontal="center" vertical="center" wrapText="1"/>
    </xf>
    <xf numFmtId="164" fontId="3" fillId="2" borderId="54" xfId="0" applyNumberFormat="1" applyFont="1" applyFill="1" applyBorder="1" applyAlignment="1" applyProtection="1">
      <alignment horizontal="center" vertical="center" wrapText="1"/>
    </xf>
    <xf numFmtId="0" fontId="3" fillId="2" borderId="35" xfId="0" applyFont="1" applyFill="1" applyBorder="1" applyAlignment="1" applyProtection="1">
      <alignment horizontal="right" vertical="center" wrapText="1"/>
    </xf>
    <xf numFmtId="0" fontId="3" fillId="2" borderId="22" xfId="0" applyFont="1" applyFill="1" applyBorder="1" applyAlignment="1" applyProtection="1">
      <alignment horizontal="right" vertical="center" wrapText="1"/>
    </xf>
    <xf numFmtId="0" fontId="3" fillId="2" borderId="36" xfId="0" applyFont="1" applyFill="1" applyBorder="1" applyAlignment="1" applyProtection="1">
      <alignment horizontal="right" vertical="center" wrapText="1"/>
    </xf>
    <xf numFmtId="165" fontId="3" fillId="2" borderId="35" xfId="0" applyNumberFormat="1" applyFont="1" applyFill="1" applyBorder="1" applyAlignment="1" applyProtection="1">
      <alignment horizontal="center" vertical="center" wrapText="1"/>
    </xf>
    <xf numFmtId="165" fontId="3" fillId="2" borderId="23" xfId="0" applyNumberFormat="1" applyFont="1" applyFill="1" applyBorder="1" applyAlignment="1" applyProtection="1">
      <alignment horizontal="center" vertical="center" wrapText="1"/>
    </xf>
    <xf numFmtId="0" fontId="3" fillId="2" borderId="51" xfId="0" applyFont="1" applyFill="1" applyBorder="1" applyAlignment="1" applyProtection="1">
      <alignment horizontal="right" vertical="center" wrapText="1"/>
    </xf>
    <xf numFmtId="9" fontId="2" fillId="3" borderId="6" xfId="2" applyFont="1" applyFill="1" applyBorder="1" applyAlignment="1" applyProtection="1">
      <alignment horizontal="center" vertical="center" wrapText="1"/>
      <protection locked="0"/>
    </xf>
    <xf numFmtId="1" fontId="2" fillId="3" borderId="53" xfId="2" applyNumberFormat="1"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165" fontId="2" fillId="3" borderId="16" xfId="0" applyNumberFormat="1" applyFont="1" applyFill="1" applyBorder="1" applyAlignment="1" applyProtection="1">
      <alignment horizontal="center" vertical="center" wrapText="1"/>
      <protection locked="0"/>
    </xf>
    <xf numFmtId="165" fontId="2" fillId="3" borderId="41" xfId="0" applyNumberFormat="1" applyFont="1" applyFill="1" applyBorder="1" applyAlignment="1" applyProtection="1">
      <alignment horizontal="center" vertical="center" wrapText="1"/>
      <protection locked="0"/>
    </xf>
    <xf numFmtId="0" fontId="2" fillId="2" borderId="79" xfId="0" applyFont="1" applyFill="1" applyBorder="1" applyAlignment="1" applyProtection="1">
      <alignment horizontal="left" vertical="center"/>
    </xf>
    <xf numFmtId="0" fontId="2" fillId="2" borderId="64"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9" fillId="4" borderId="49" xfId="0" applyFont="1" applyFill="1" applyBorder="1" applyAlignment="1" applyProtection="1">
      <alignment horizontal="left" vertical="center"/>
    </xf>
    <xf numFmtId="0" fontId="9" fillId="4" borderId="50" xfId="0" applyFont="1" applyFill="1" applyBorder="1" applyAlignment="1" applyProtection="1">
      <alignment horizontal="left" vertical="center"/>
    </xf>
    <xf numFmtId="165" fontId="2" fillId="3" borderId="15" xfId="0" applyNumberFormat="1" applyFont="1" applyFill="1" applyBorder="1" applyAlignment="1" applyProtection="1">
      <alignment horizontal="center" vertical="center" wrapText="1"/>
      <protection locked="0"/>
    </xf>
    <xf numFmtId="165" fontId="2" fillId="3" borderId="48" xfId="0" applyNumberFormat="1" applyFont="1" applyFill="1" applyBorder="1" applyAlignment="1" applyProtection="1">
      <alignment horizontal="center" vertical="center" wrapText="1"/>
      <protection locked="0"/>
    </xf>
    <xf numFmtId="165" fontId="3" fillId="2" borderId="15" xfId="0" applyNumberFormat="1" applyFont="1" applyFill="1" applyBorder="1" applyAlignment="1" applyProtection="1">
      <alignment horizontal="center" vertical="center" wrapText="1"/>
    </xf>
    <xf numFmtId="165" fontId="3" fillId="2" borderId="48" xfId="0" applyNumberFormat="1"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9" fillId="4" borderId="53" xfId="0" applyFont="1" applyFill="1" applyBorder="1" applyAlignment="1" applyProtection="1">
      <alignment horizontal="center"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12" xfId="0" applyFont="1" applyFill="1" applyBorder="1" applyAlignment="1" applyProtection="1">
      <alignment horizontal="left" vertical="center"/>
    </xf>
    <xf numFmtId="0" fontId="2" fillId="2" borderId="53" xfId="0" applyFont="1" applyFill="1" applyBorder="1" applyAlignment="1" applyProtection="1">
      <alignment horizontal="left" vertical="center" wrapText="1" indent="1"/>
    </xf>
    <xf numFmtId="0" fontId="2" fillId="3" borderId="16" xfId="0" applyFont="1" applyFill="1" applyBorder="1" applyAlignment="1" applyProtection="1">
      <alignment horizontal="left" vertical="center"/>
      <protection locked="0"/>
    </xf>
    <xf numFmtId="0" fontId="2" fillId="3" borderId="64"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0" fontId="9" fillId="4" borderId="54" xfId="0" applyFont="1" applyFill="1" applyBorder="1" applyAlignment="1" applyProtection="1">
      <alignment horizontal="center" vertical="center" wrapText="1"/>
    </xf>
    <xf numFmtId="0" fontId="7" fillId="2" borderId="0" xfId="0" applyFont="1" applyFill="1" applyAlignment="1" applyProtection="1">
      <alignment horizontal="center" vertical="center" wrapText="1"/>
    </xf>
    <xf numFmtId="0" fontId="8" fillId="2" borderId="0" xfId="0" applyFont="1" applyFill="1" applyAlignment="1" applyProtection="1">
      <alignment horizontal="center" vertical="center" wrapText="1"/>
    </xf>
    <xf numFmtId="0" fontId="2" fillId="2" borderId="6" xfId="0" applyFont="1" applyFill="1" applyBorder="1" applyAlignment="1" applyProtection="1">
      <alignment horizontal="left" vertical="center" wrapText="1" indent="1"/>
    </xf>
    <xf numFmtId="165" fontId="3" fillId="2" borderId="59" xfId="1" applyNumberFormat="1" applyFont="1" applyFill="1" applyBorder="1" applyAlignment="1" applyProtection="1">
      <alignment horizontal="center" vertical="center" wrapText="1"/>
    </xf>
    <xf numFmtId="165" fontId="3" fillId="2" borderId="60" xfId="1" applyNumberFormat="1" applyFont="1" applyFill="1" applyBorder="1" applyAlignment="1" applyProtection="1">
      <alignment horizontal="center" vertical="center" wrapText="1"/>
    </xf>
    <xf numFmtId="0" fontId="2" fillId="2" borderId="43" xfId="0" applyFont="1" applyFill="1" applyBorder="1" applyAlignment="1" applyProtection="1">
      <alignment horizontal="left" vertical="center" wrapText="1"/>
    </xf>
    <xf numFmtId="0" fontId="2" fillId="2" borderId="44" xfId="0" applyFont="1" applyFill="1" applyBorder="1" applyAlignment="1" applyProtection="1">
      <alignment horizontal="left" vertical="center" wrapText="1"/>
    </xf>
    <xf numFmtId="0" fontId="2" fillId="2" borderId="46"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center" vertical="center" wrapText="1"/>
    </xf>
    <xf numFmtId="0" fontId="3" fillId="2" borderId="48" xfId="0" applyFont="1" applyFill="1" applyBorder="1" applyAlignment="1" applyProtection="1">
      <alignment horizontal="center" vertical="center" wrapText="1"/>
    </xf>
    <xf numFmtId="166" fontId="2" fillId="3" borderId="15" xfId="2" applyNumberFormat="1" applyFont="1" applyFill="1" applyBorder="1" applyAlignment="1" applyProtection="1">
      <alignment horizontal="center" vertical="center" wrapText="1"/>
      <protection locked="0"/>
    </xf>
    <xf numFmtId="0" fontId="3" fillId="2" borderId="16" xfId="0" applyFont="1" applyFill="1" applyBorder="1" applyAlignment="1" applyProtection="1">
      <alignment horizontal="left" vertical="center" wrapText="1"/>
    </xf>
    <xf numFmtId="0" fontId="3" fillId="2" borderId="64" xfId="0" applyFont="1" applyFill="1" applyBorder="1" applyAlignment="1" applyProtection="1">
      <alignment horizontal="left" vertical="center" wrapText="1"/>
    </xf>
    <xf numFmtId="0" fontId="3" fillId="2" borderId="14"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indent="1"/>
    </xf>
    <xf numFmtId="0" fontId="9" fillId="4" borderId="38" xfId="0" applyFont="1" applyFill="1" applyBorder="1" applyAlignment="1" applyProtection="1">
      <alignment horizontal="left" vertical="center"/>
    </xf>
    <xf numFmtId="0" fontId="9" fillId="4" borderId="25" xfId="0" applyFont="1" applyFill="1" applyBorder="1" applyAlignment="1" applyProtection="1">
      <alignment horizontal="left" vertical="center"/>
    </xf>
    <xf numFmtId="0" fontId="9" fillId="4" borderId="26" xfId="0" applyFont="1" applyFill="1" applyBorder="1" applyAlignment="1" applyProtection="1">
      <alignment horizontal="left" vertical="center"/>
    </xf>
    <xf numFmtId="9" fontId="2" fillId="3" borderId="15" xfId="2" applyFont="1" applyFill="1" applyBorder="1" applyAlignment="1" applyProtection="1">
      <alignment horizontal="center" vertical="center" wrapText="1"/>
      <protection locked="0"/>
    </xf>
    <xf numFmtId="165" fontId="2" fillId="2" borderId="16" xfId="0" applyNumberFormat="1" applyFont="1" applyFill="1" applyBorder="1" applyAlignment="1" applyProtection="1">
      <alignment horizontal="center" vertical="center" wrapText="1"/>
    </xf>
    <xf numFmtId="165" fontId="2" fillId="2" borderId="41" xfId="0" applyNumberFormat="1" applyFont="1" applyFill="1" applyBorder="1" applyAlignment="1" applyProtection="1">
      <alignment horizontal="center" vertical="center" wrapText="1"/>
    </xf>
    <xf numFmtId="0" fontId="2" fillId="2" borderId="53" xfId="0" applyFont="1" applyFill="1" applyBorder="1" applyAlignment="1" applyProtection="1">
      <alignment horizontal="left" vertical="center" wrapText="1" indent="3"/>
    </xf>
    <xf numFmtId="0" fontId="9" fillId="4" borderId="33" xfId="0" applyFont="1" applyFill="1" applyBorder="1" applyAlignment="1" applyProtection="1">
      <alignment horizontal="left" vertical="center"/>
    </xf>
    <xf numFmtId="0" fontId="9" fillId="4" borderId="17"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165" fontId="3" fillId="2" borderId="16" xfId="2" applyNumberFormat="1" applyFont="1" applyFill="1" applyBorder="1" applyAlignment="1" applyProtection="1">
      <alignment horizontal="center" vertical="center" wrapText="1"/>
    </xf>
    <xf numFmtId="9" fontId="3" fillId="2" borderId="41" xfId="2" applyFont="1" applyFill="1" applyBorder="1" applyAlignment="1" applyProtection="1">
      <alignment horizontal="center" vertical="center" wrapText="1"/>
    </xf>
    <xf numFmtId="0" fontId="2" fillId="2" borderId="0" xfId="0" applyFont="1" applyFill="1" applyAlignment="1" applyProtection="1">
      <alignment horizontal="left" vertical="center" wrapText="1"/>
    </xf>
    <xf numFmtId="0" fontId="2" fillId="3" borderId="5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8" xfId="0" applyNumberFormat="1"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left" vertical="center" wrapText="1"/>
    </xf>
    <xf numFmtId="0" fontId="2" fillId="2" borderId="30" xfId="0" applyFont="1" applyFill="1" applyBorder="1" applyAlignment="1" applyProtection="1">
      <alignment horizontal="left" vertical="center"/>
    </xf>
    <xf numFmtId="0" fontId="2" fillId="2" borderId="31" xfId="0" applyFont="1" applyFill="1" applyBorder="1" applyAlignment="1" applyProtection="1">
      <alignment horizontal="left" vertical="center"/>
    </xf>
    <xf numFmtId="0" fontId="9" fillId="4" borderId="53" xfId="0" applyFont="1" applyFill="1" applyBorder="1" applyAlignment="1" applyProtection="1">
      <alignment horizontal="left" vertical="center" wrapText="1"/>
    </xf>
    <xf numFmtId="165" fontId="3" fillId="2" borderId="16" xfId="0" applyNumberFormat="1" applyFont="1" applyFill="1" applyBorder="1" applyAlignment="1" applyProtection="1">
      <alignment horizontal="center" vertical="center" wrapText="1"/>
    </xf>
    <xf numFmtId="165" fontId="3" fillId="2" borderId="41" xfId="0" applyNumberFormat="1" applyFont="1" applyFill="1" applyBorder="1" applyAlignment="1" applyProtection="1">
      <alignment horizontal="center" vertical="center" wrapText="1"/>
    </xf>
    <xf numFmtId="0" fontId="4" fillId="2" borderId="80" xfId="0" applyFont="1" applyFill="1" applyBorder="1" applyAlignment="1" applyProtection="1">
      <alignment horizontal="left" vertical="center" wrapText="1"/>
    </xf>
    <xf numFmtId="0" fontId="4" fillId="2" borderId="76" xfId="0" applyFont="1" applyFill="1" applyBorder="1" applyAlignment="1" applyProtection="1">
      <alignment horizontal="left" vertical="center" wrapText="1"/>
    </xf>
    <xf numFmtId="0" fontId="4" fillId="2" borderId="81" xfId="0" applyFont="1" applyFill="1" applyBorder="1" applyAlignment="1" applyProtection="1">
      <alignment horizontal="left" vertical="center" wrapText="1"/>
    </xf>
    <xf numFmtId="0" fontId="14" fillId="2" borderId="82" xfId="3" applyFill="1" applyBorder="1" applyAlignment="1" applyProtection="1">
      <alignment horizontal="left" vertical="center" wrapText="1"/>
    </xf>
    <xf numFmtId="0" fontId="4" fillId="2" borderId="77" xfId="0" applyFont="1" applyFill="1" applyBorder="1" applyAlignment="1" applyProtection="1">
      <alignment horizontal="left" vertical="center" wrapText="1"/>
    </xf>
    <xf numFmtId="0" fontId="4" fillId="2" borderId="78" xfId="0" applyFont="1" applyFill="1" applyBorder="1" applyAlignment="1" applyProtection="1">
      <alignment horizontal="left" vertical="center" wrapText="1"/>
    </xf>
    <xf numFmtId="0" fontId="2" fillId="3" borderId="85"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2" fillId="3" borderId="78"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xf>
    <xf numFmtId="165" fontId="2" fillId="3" borderId="84" xfId="0" applyNumberFormat="1" applyFont="1" applyFill="1" applyBorder="1" applyAlignment="1" applyProtection="1">
      <alignment horizontal="center" vertical="center" wrapText="1"/>
      <protection locked="0"/>
    </xf>
    <xf numFmtId="165" fontId="2" fillId="3" borderId="72" xfId="0" applyNumberFormat="1" applyFont="1" applyFill="1" applyBorder="1" applyAlignment="1" applyProtection="1">
      <alignment horizontal="center" vertical="center" wrapText="1"/>
      <protection locked="0"/>
    </xf>
    <xf numFmtId="0" fontId="2" fillId="3" borderId="4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center" wrapText="1"/>
    </xf>
    <xf numFmtId="0" fontId="2" fillId="2" borderId="83"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64" xfId="0" applyFont="1" applyFill="1" applyBorder="1" applyAlignment="1" applyProtection="1">
      <alignment horizontal="left" vertical="center" wrapText="1"/>
    </xf>
    <xf numFmtId="0" fontId="2" fillId="2" borderId="14" xfId="0" applyFont="1" applyFill="1" applyBorder="1" applyAlignment="1" applyProtection="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165" fontId="2" fillId="2" borderId="15" xfId="0" applyNumberFormat="1" applyFont="1" applyFill="1" applyBorder="1" applyAlignment="1" applyProtection="1">
      <alignment horizontal="center" vertical="center" wrapText="1"/>
    </xf>
    <xf numFmtId="165" fontId="2" fillId="2" borderId="48" xfId="0" applyNumberFormat="1" applyFont="1" applyFill="1" applyBorder="1" applyAlignment="1" applyProtection="1">
      <alignment horizontal="center" vertical="center" wrapText="1"/>
    </xf>
    <xf numFmtId="165" fontId="3" fillId="2" borderId="9" xfId="0" applyNumberFormat="1" applyFont="1" applyFill="1" applyBorder="1" applyAlignment="1" applyProtection="1">
      <alignment horizontal="center" vertical="center" wrapText="1"/>
    </xf>
    <xf numFmtId="165" fontId="3" fillId="2" borderId="19" xfId="0" applyNumberFormat="1" applyFont="1" applyFill="1" applyBorder="1" applyAlignment="1" applyProtection="1">
      <alignment horizontal="center" vertical="center" wrapText="1"/>
    </xf>
    <xf numFmtId="0" fontId="3" fillId="2" borderId="9"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12" xfId="0" applyFont="1" applyFill="1" applyBorder="1" applyAlignment="1" applyProtection="1">
      <alignment horizontal="right" vertical="center"/>
    </xf>
    <xf numFmtId="0" fontId="2" fillId="2" borderId="9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8" xfId="0" applyFont="1" applyFill="1" applyBorder="1" applyAlignment="1">
      <alignment horizontal="center" vertical="center" wrapText="1"/>
    </xf>
    <xf numFmtId="0" fontId="7" fillId="2" borderId="0" xfId="0" applyFont="1" applyFill="1" applyAlignment="1">
      <alignment horizontal="center" vertical="center" wrapText="1"/>
    </xf>
    <xf numFmtId="0" fontId="2" fillId="0" borderId="4" xfId="0" applyFont="1" applyFill="1" applyBorder="1" applyAlignment="1">
      <alignment horizontal="left" vertical="center" wrapText="1"/>
    </xf>
    <xf numFmtId="0" fontId="2" fillId="2" borderId="93" xfId="0" applyFont="1" applyFill="1" applyBorder="1" applyAlignment="1">
      <alignment horizontal="left" vertical="center" wrapText="1"/>
    </xf>
    <xf numFmtId="0" fontId="2" fillId="2" borderId="94" xfId="0" applyFont="1" applyFill="1" applyBorder="1" applyAlignment="1">
      <alignment horizontal="left" vertical="center" wrapText="1"/>
    </xf>
    <xf numFmtId="0" fontId="2" fillId="0" borderId="95"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96" xfId="0" applyFont="1" applyFill="1" applyBorder="1" applyAlignment="1" applyProtection="1">
      <alignment horizontal="left" vertical="center"/>
      <protection locked="0"/>
    </xf>
    <xf numFmtId="0" fontId="2" fillId="2" borderId="97"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9"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167" fontId="2" fillId="0" borderId="9" xfId="0" applyNumberFormat="1" applyFont="1" applyFill="1" applyBorder="1" applyAlignment="1" applyProtection="1">
      <alignment horizontal="left" vertical="center"/>
      <protection locked="0"/>
    </xf>
    <xf numFmtId="167" fontId="2" fillId="0" borderId="98" xfId="0" applyNumberFormat="1" applyFont="1" applyFill="1" applyBorder="1" applyAlignment="1" applyProtection="1">
      <alignment horizontal="left" vertical="center"/>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0" borderId="92" xfId="0" applyFont="1" applyFill="1" applyBorder="1" applyAlignment="1" applyProtection="1">
      <alignment horizontal="left" vertical="center"/>
      <protection locked="0"/>
    </xf>
    <xf numFmtId="0" fontId="2" fillId="2" borderId="16" xfId="0" applyFont="1" applyFill="1" applyBorder="1" applyAlignment="1">
      <alignment horizontal="right" vertical="center" wrapText="1" indent="1"/>
    </xf>
    <xf numFmtId="0" fontId="2" fillId="2" borderId="64"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5" fontId="2" fillId="2" borderId="16" xfId="0" applyNumberFormat="1" applyFont="1" applyFill="1" applyBorder="1" applyAlignment="1">
      <alignment horizontal="center" vertical="center" wrapText="1"/>
    </xf>
    <xf numFmtId="165" fontId="2" fillId="2" borderId="105" xfId="0" applyNumberFormat="1" applyFont="1" applyFill="1" applyBorder="1" applyAlignment="1">
      <alignment horizontal="center" vertical="center" wrapText="1"/>
    </xf>
    <xf numFmtId="0" fontId="2" fillId="2" borderId="0" xfId="0" applyFont="1" applyFill="1" applyAlignment="1">
      <alignment horizontal="left"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0" fontId="3" fillId="2" borderId="14" xfId="0" applyFont="1" applyFill="1" applyBorder="1" applyAlignment="1">
      <alignment horizontal="left" vertical="center"/>
    </xf>
    <xf numFmtId="165" fontId="3" fillId="2" borderId="16" xfId="0" applyNumberFormat="1" applyFont="1" applyFill="1" applyBorder="1" applyAlignment="1">
      <alignment horizontal="center" vertical="center" wrapText="1"/>
    </xf>
    <xf numFmtId="165" fontId="3" fillId="2" borderId="105" xfId="0" applyNumberFormat="1" applyFont="1" applyFill="1" applyBorder="1" applyAlignment="1">
      <alignment horizontal="center" vertical="center" wrapText="1"/>
    </xf>
    <xf numFmtId="0" fontId="2" fillId="2" borderId="108" xfId="0" applyFont="1" applyFill="1" applyBorder="1" applyAlignment="1">
      <alignment horizontal="left" vertical="center" wrapText="1"/>
    </xf>
    <xf numFmtId="0" fontId="2" fillId="2" borderId="109" xfId="0" applyFont="1" applyFill="1" applyBorder="1" applyAlignment="1">
      <alignment horizontal="left" vertical="center" wrapText="1"/>
    </xf>
    <xf numFmtId="0" fontId="9" fillId="4" borderId="49" xfId="0" applyFont="1" applyFill="1" applyBorder="1" applyAlignment="1">
      <alignment horizontal="left" vertical="center"/>
    </xf>
    <xf numFmtId="0" fontId="9" fillId="4" borderId="50" xfId="0" applyFont="1" applyFill="1" applyBorder="1" applyAlignment="1">
      <alignment horizontal="left" vertical="center"/>
    </xf>
    <xf numFmtId="0" fontId="2" fillId="3" borderId="15"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58" xfId="0" applyFont="1" applyFill="1" applyBorder="1" applyAlignment="1" applyProtection="1">
      <alignment horizontal="left" vertical="top" wrapText="1"/>
      <protection locked="0"/>
    </xf>
    <xf numFmtId="0" fontId="2" fillId="3" borderId="63" xfId="0" applyFont="1" applyFill="1" applyBorder="1" applyAlignment="1" applyProtection="1">
      <alignment horizontal="left" vertical="top" wrapText="1"/>
      <protection locked="0"/>
    </xf>
    <xf numFmtId="0" fontId="9" fillId="4" borderId="53" xfId="0" applyFont="1" applyFill="1" applyBorder="1" applyAlignment="1">
      <alignment horizontal="left" vertical="center"/>
    </xf>
    <xf numFmtId="0" fontId="9" fillId="4" borderId="54" xfId="0" applyFont="1" applyFill="1" applyBorder="1" applyAlignment="1">
      <alignment horizontal="left" vertical="center"/>
    </xf>
    <xf numFmtId="0" fontId="3" fillId="2" borderId="68" xfId="0" applyFont="1" applyFill="1" applyBorder="1" applyAlignment="1">
      <alignment horizontal="right" vertical="top" wrapText="1"/>
    </xf>
    <xf numFmtId="0" fontId="3" fillId="2" borderId="71" xfId="0" applyFont="1" applyFill="1" applyBorder="1" applyAlignment="1">
      <alignment horizontal="right" vertical="top" wrapText="1"/>
    </xf>
    <xf numFmtId="0" fontId="3" fillId="2" borderId="70" xfId="0" applyFont="1" applyFill="1" applyBorder="1" applyAlignment="1">
      <alignment horizontal="right" vertical="top" wrapText="1"/>
    </xf>
    <xf numFmtId="0" fontId="2" fillId="2" borderId="0" xfId="0" applyFont="1" applyFill="1" applyBorder="1" applyAlignment="1">
      <alignment horizontal="left" vertical="center" wrapText="1"/>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5"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2" fillId="3" borderId="51"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2" borderId="73"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2" fillId="2" borderId="4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3" fillId="2" borderId="69" xfId="0" applyFont="1" applyFill="1" applyBorder="1" applyAlignment="1">
      <alignment horizontal="right" vertical="top" wrapText="1"/>
    </xf>
    <xf numFmtId="0" fontId="3" fillId="2" borderId="16" xfId="0" applyFont="1" applyFill="1" applyBorder="1" applyAlignment="1">
      <alignment horizontal="center"/>
    </xf>
    <xf numFmtId="0" fontId="3" fillId="2" borderId="64"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2" fillId="2" borderId="47" xfId="0" applyFont="1" applyFill="1" applyBorder="1" applyAlignment="1">
      <alignment horizontal="left" vertical="center"/>
    </xf>
    <xf numFmtId="0" fontId="2" fillId="2" borderId="15" xfId="0" applyFont="1" applyFill="1" applyBorder="1" applyAlignment="1">
      <alignment horizontal="left" vertical="center"/>
    </xf>
    <xf numFmtId="3" fontId="2" fillId="0" borderId="16" xfId="0" applyNumberFormat="1" applyFont="1" applyFill="1" applyBorder="1" applyAlignment="1">
      <alignment horizontal="left" vertical="center"/>
    </xf>
    <xf numFmtId="3" fontId="2" fillId="0" borderId="64" xfId="0" applyNumberFormat="1" applyFont="1" applyFill="1" applyBorder="1" applyAlignment="1">
      <alignment horizontal="left" vertical="center"/>
    </xf>
    <xf numFmtId="3" fontId="2" fillId="0" borderId="41" xfId="0" applyNumberFormat="1" applyFont="1" applyFill="1" applyBorder="1" applyAlignment="1">
      <alignment horizontal="left" vertical="center"/>
    </xf>
    <xf numFmtId="0" fontId="2" fillId="0" borderId="88" xfId="0" applyFont="1" applyFill="1" applyBorder="1" applyAlignment="1">
      <alignment horizontal="left" vertical="center" wrapText="1"/>
    </xf>
    <xf numFmtId="0" fontId="2" fillId="0" borderId="89" xfId="0" applyFont="1" applyFill="1" applyBorder="1" applyAlignment="1">
      <alignment horizontal="left" vertical="center" wrapText="1"/>
    </xf>
    <xf numFmtId="0" fontId="2" fillId="0" borderId="90" xfId="0" applyFont="1" applyFill="1" applyBorder="1" applyAlignment="1">
      <alignment horizontal="left" vertical="center" wrapText="1"/>
    </xf>
    <xf numFmtId="164" fontId="2" fillId="0" borderId="15" xfId="0" applyNumberFormat="1" applyFont="1" applyFill="1" applyBorder="1" applyAlignment="1">
      <alignment horizontal="left" vertical="center"/>
    </xf>
    <xf numFmtId="164" fontId="2" fillId="0" borderId="48" xfId="0" applyNumberFormat="1" applyFont="1" applyFill="1" applyBorder="1" applyAlignment="1">
      <alignment horizontal="left" vertical="center"/>
    </xf>
    <xf numFmtId="0" fontId="2" fillId="0" borderId="51" xfId="0" applyFont="1" applyFill="1" applyBorder="1" applyAlignment="1">
      <alignment horizontal="center" vertical="center"/>
    </xf>
    <xf numFmtId="0" fontId="2" fillId="2" borderId="51" xfId="0" applyFont="1" applyFill="1" applyBorder="1" applyAlignment="1">
      <alignment horizontal="left" vertical="center"/>
    </xf>
    <xf numFmtId="0" fontId="2" fillId="2" borderId="52" xfId="0" applyFont="1" applyFill="1" applyBorder="1" applyAlignment="1">
      <alignment horizontal="left" vertical="center"/>
    </xf>
    <xf numFmtId="0" fontId="2" fillId="2" borderId="2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5" fontId="2" fillId="0" borderId="15" xfId="0" applyNumberFormat="1" applyFont="1" applyBorder="1" applyAlignment="1">
      <alignment horizontal="center" vertical="center"/>
    </xf>
    <xf numFmtId="165" fontId="2" fillId="0" borderId="48" xfId="0" applyNumberFormat="1" applyFont="1" applyBorder="1" applyAlignment="1">
      <alignment horizontal="center" vertical="center"/>
    </xf>
    <xf numFmtId="165" fontId="2" fillId="3" borderId="58" xfId="0" applyNumberFormat="1" applyFont="1" applyFill="1" applyBorder="1" applyAlignment="1" applyProtection="1">
      <alignment horizontal="center" vertical="center"/>
      <protection locked="0"/>
    </xf>
    <xf numFmtId="165" fontId="2" fillId="3" borderId="15" xfId="0" applyNumberFormat="1" applyFont="1" applyFill="1" applyBorder="1" applyAlignment="1" applyProtection="1">
      <alignment horizontal="center" vertical="center"/>
      <protection locked="0"/>
    </xf>
    <xf numFmtId="165" fontId="2" fillId="0" borderId="58" xfId="0" applyNumberFormat="1" applyFont="1" applyBorder="1" applyAlignment="1">
      <alignment horizontal="center" vertical="center"/>
    </xf>
    <xf numFmtId="165" fontId="2" fillId="0" borderId="63"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72" xfId="0" applyFont="1" applyFill="1" applyBorder="1" applyAlignment="1">
      <alignment horizontal="left"/>
    </xf>
    <xf numFmtId="0" fontId="3" fillId="0" borderId="15" xfId="0" applyFont="1" applyBorder="1" applyAlignment="1">
      <alignment horizontal="center" vertical="center" wrapText="1"/>
    </xf>
    <xf numFmtId="0" fontId="3" fillId="0" borderId="48" xfId="0" applyFont="1" applyBorder="1" applyAlignment="1">
      <alignment horizontal="center" vertical="center" wrapText="1"/>
    </xf>
    <xf numFmtId="0" fontId="2" fillId="2" borderId="67" xfId="0" applyFont="1" applyFill="1" applyBorder="1" applyAlignment="1">
      <alignment horizontal="left" vertical="center"/>
    </xf>
    <xf numFmtId="0" fontId="3" fillId="0" borderId="47" xfId="0" applyFont="1" applyBorder="1" applyAlignment="1">
      <alignment horizontal="left" vertical="center"/>
    </xf>
    <xf numFmtId="0" fontId="3" fillId="0" borderId="62" xfId="0" applyFont="1" applyBorder="1" applyAlignment="1">
      <alignment horizontal="left" vertical="center"/>
    </xf>
    <xf numFmtId="0" fontId="3" fillId="0" borderId="58" xfId="0" applyFont="1" applyBorder="1" applyAlignment="1">
      <alignment horizontal="center" vertical="center" wrapText="1"/>
    </xf>
    <xf numFmtId="0" fontId="2" fillId="0" borderId="15" xfId="0" applyFont="1" applyBorder="1" applyAlignment="1">
      <alignment horizontal="left" vertical="center" wrapText="1"/>
    </xf>
    <xf numFmtId="0" fontId="2" fillId="2" borderId="30"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64" xfId="0" applyFont="1" applyFill="1" applyBorder="1" applyAlignment="1">
      <alignment horizontal="left" vertical="center"/>
    </xf>
    <xf numFmtId="0" fontId="2" fillId="0" borderId="41" xfId="0" applyFont="1" applyFill="1" applyBorder="1" applyAlignment="1">
      <alignment horizontal="left" vertical="center"/>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xf numFmtId="0" fontId="2" fillId="2" borderId="73" xfId="0" applyFont="1" applyFill="1" applyBorder="1" applyAlignment="1">
      <alignment horizontal="left" vertical="center"/>
    </xf>
    <xf numFmtId="0" fontId="2" fillId="2" borderId="49" xfId="0" applyFont="1" applyFill="1" applyBorder="1" applyAlignment="1">
      <alignment horizontal="left" vertical="center"/>
    </xf>
    <xf numFmtId="0" fontId="3" fillId="2" borderId="15" xfId="0" applyFont="1" applyFill="1" applyBorder="1" applyAlignment="1">
      <alignment horizontal="center"/>
    </xf>
    <xf numFmtId="0" fontId="3" fillId="2" borderId="48" xfId="0" applyFont="1" applyFill="1" applyBorder="1" applyAlignment="1">
      <alignment horizontal="center"/>
    </xf>
    <xf numFmtId="0" fontId="2" fillId="3" borderId="51"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7" xfId="0" applyFont="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Border="1" applyAlignment="1" applyProtection="1">
      <alignment horizontal="left" vertical="top"/>
      <protection locked="0"/>
    </xf>
    <xf numFmtId="0" fontId="2" fillId="3" borderId="28" xfId="0" applyFont="1" applyFill="1" applyBorder="1" applyAlignment="1" applyProtection="1">
      <alignment horizontal="left" vertical="top"/>
      <protection locked="0"/>
    </xf>
    <xf numFmtId="165" fontId="2" fillId="0" borderId="16" xfId="0" applyNumberFormat="1" applyFont="1" applyFill="1" applyBorder="1" applyAlignment="1" applyProtection="1">
      <alignment horizontal="center" vertical="center" wrapText="1"/>
    </xf>
    <xf numFmtId="165" fontId="2" fillId="0" borderId="41" xfId="0" applyNumberFormat="1" applyFont="1" applyFill="1" applyBorder="1" applyAlignment="1" applyProtection="1">
      <alignment horizontal="center" vertical="center" wrapText="1"/>
    </xf>
    <xf numFmtId="9" fontId="2" fillId="0" borderId="91"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2" xfId="2" applyFont="1" applyFill="1" applyBorder="1" applyAlignment="1" applyProtection="1">
      <alignment horizontal="center" vertical="center" wrapText="1"/>
    </xf>
    <xf numFmtId="1" fontId="2" fillId="0" borderId="15" xfId="2" applyNumberFormat="1" applyFont="1" applyFill="1" applyBorder="1" applyAlignment="1" applyProtection="1">
      <alignment horizontal="center" vertical="center"/>
    </xf>
    <xf numFmtId="0" fontId="2" fillId="0" borderId="15" xfId="0" applyFont="1" applyFill="1" applyBorder="1" applyAlignment="1" applyProtection="1">
      <alignment horizontal="center" vertical="center" wrapText="1"/>
    </xf>
    <xf numFmtId="0" fontId="2" fillId="3" borderId="53" xfId="0" applyFont="1" applyFill="1" applyBorder="1" applyAlignment="1" applyProtection="1">
      <alignment horizontal="center" vertical="center" wrapText="1"/>
      <protection locked="0"/>
    </xf>
    <xf numFmtId="165" fontId="2" fillId="3" borderId="53" xfId="2" applyNumberFormat="1" applyFont="1" applyFill="1" applyBorder="1" applyAlignment="1" applyProtection="1">
      <alignment horizontal="center" vertical="center" wrapText="1"/>
      <protection locked="0"/>
    </xf>
    <xf numFmtId="0" fontId="13" fillId="3" borderId="15" xfId="0" applyFont="1" applyFill="1" applyBorder="1" applyAlignment="1" applyProtection="1">
      <alignment horizontal="left" vertical="top" wrapText="1"/>
      <protection locked="0"/>
    </xf>
    <xf numFmtId="0" fontId="13" fillId="3" borderId="48" xfId="0" applyFont="1" applyFill="1" applyBorder="1" applyAlignment="1" applyProtection="1">
      <alignment horizontal="left" vertical="top" wrapText="1"/>
      <protection locked="0"/>
    </xf>
    <xf numFmtId="0" fontId="13" fillId="3" borderId="58" xfId="0" applyFont="1" applyFill="1" applyBorder="1" applyAlignment="1" applyProtection="1">
      <alignment horizontal="left" vertical="top" wrapText="1"/>
      <protection locked="0"/>
    </xf>
    <xf numFmtId="0" fontId="13" fillId="3" borderId="63" xfId="0" applyFont="1" applyFill="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a:t>
            </a:r>
            <a:r>
              <a:rPr lang="en-GB" baseline="0"/>
              <a:t> Forecast Comparison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Preliminary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A54C-423E-9F3D-1D49C579A577}"/>
            </c:ext>
          </c:extLst>
        </c:ser>
        <c:ser>
          <c:idx val="7"/>
          <c:order val="7"/>
          <c:tx>
            <c:strRef>
              <c:f>'Expenditure Profile'!$I$15:$L$15</c:f>
              <c:strCache>
                <c:ptCount val="1"/>
                <c:pt idx="0">
                  <c:v>Updated 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A54C-423E-9F3D-1D49C579A577}"/>
            </c:ext>
          </c:extLst>
        </c:ser>
        <c:dLbls>
          <c:showLegendKey val="0"/>
          <c:showVal val="0"/>
          <c:showCatName val="0"/>
          <c:showSerName val="0"/>
          <c:showPercent val="0"/>
          <c:showBubbleSize val="0"/>
        </c:dLbls>
        <c:smooth val="0"/>
        <c:axId val="1130739872"/>
        <c:axId val="113074020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A54C-423E-9F3D-1D49C579A577}"/>
                  </c:ext>
                </c:extLst>
              </c15:ser>
            </c15:filteredLineSeries>
            <c15:filteredLineSeries>
              <c15:ser>
                <c:idx val="1"/>
                <c:order val="1"/>
                <c:spPr>
                  <a:ln w="28575" cap="rnd">
                    <a:solidFill>
                      <a:schemeClr val="accent2"/>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numCache>
                  </c:numRef>
                </c:val>
                <c:smooth val="0"/>
                <c:extLst>
                  <c:ext xmlns:c16="http://schemas.microsoft.com/office/drawing/2014/chart" uri="{C3380CC4-5D6E-409C-BE32-E72D297353CC}">
                    <c16:uniqueId val="{00000001-A54C-423E-9F3D-1D49C579A577}"/>
                  </c:ext>
                </c:extLst>
              </c15:ser>
            </c15:filteredLineSeries>
            <c15:filteredLineSeries>
              <c15:ser>
                <c:idx val="2"/>
                <c:order val="2"/>
                <c:spPr>
                  <a:ln w="28575" cap="rnd">
                    <a:solidFill>
                      <a:schemeClr val="accent3"/>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c:ext xmlns:c16="http://schemas.microsoft.com/office/drawing/2014/chart" uri="{C3380CC4-5D6E-409C-BE32-E72D297353CC}">
                    <c16:uniqueId val="{00000002-A54C-423E-9F3D-1D49C579A577}"/>
                  </c:ext>
                </c:extLst>
              </c15:ser>
            </c15:filteredLineSeries>
            <c15:filteredLineSeries>
              <c15:ser>
                <c:idx val="4"/>
                <c:order val="4"/>
                <c:spPr>
                  <a:ln w="28575" cap="rnd">
                    <a:solidFill>
                      <a:schemeClr val="accent5"/>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c:ext xmlns:c16="http://schemas.microsoft.com/office/drawing/2014/chart" uri="{C3380CC4-5D6E-409C-BE32-E72D297353CC}">
                    <c16:uniqueId val="{00000004-A54C-423E-9F3D-1D49C579A577}"/>
                  </c:ext>
                </c:extLst>
              </c15:ser>
            </c15:filteredLineSeries>
            <c15:filteredLineSeries>
              <c15:ser>
                <c:idx val="5"/>
                <c:order val="5"/>
                <c:spPr>
                  <a:ln w="28575" cap="rnd">
                    <a:solidFill>
                      <a:schemeClr val="accent6"/>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numCache>
                  </c:numRef>
                </c:val>
                <c:smooth val="0"/>
                <c:extLst>
                  <c:ext xmlns:c16="http://schemas.microsoft.com/office/drawing/2014/chart" uri="{C3380CC4-5D6E-409C-BE32-E72D297353CC}">
                    <c16:uniqueId val="{00000005-A54C-423E-9F3D-1D49C579A57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c:ext xmlns:c16="http://schemas.microsoft.com/office/drawing/2014/chart" uri="{C3380CC4-5D6E-409C-BE32-E72D297353CC}">
                    <c16:uniqueId val="{00000006-A54C-423E-9F3D-1D49C579A57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c:ext xmlns:c16="http://schemas.microsoft.com/office/drawing/2014/chart" uri="{C3380CC4-5D6E-409C-BE32-E72D297353CC}">
                    <c16:uniqueId val="{00000008-A54C-423E-9F3D-1D49C579A577}"/>
                  </c:ext>
                </c:extLst>
              </c15:ser>
            </c15:filteredLineSeries>
          </c:ext>
        </c:extLst>
      </c:lineChart>
      <c:catAx>
        <c:axId val="11307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40200"/>
        <c:crosses val="autoZero"/>
        <c:auto val="1"/>
        <c:lblAlgn val="ctr"/>
        <c:lblOffset val="100"/>
        <c:noMultiLvlLbl val="0"/>
      </c:catAx>
      <c:valAx>
        <c:axId val="1130740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3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374725</xdr:colOff>
      <xdr:row>0</xdr:row>
      <xdr:rowOff>107128</xdr:rowOff>
    </xdr:from>
    <xdr:to>
      <xdr:col>11</xdr:col>
      <xdr:colOff>322671</xdr:colOff>
      <xdr:row>6</xdr:row>
      <xdr:rowOff>17454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436685" y="107128"/>
          <a:ext cx="1801511" cy="9371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92607</xdr:rowOff>
    </xdr:to>
    <xdr:pic>
      <xdr:nvPicPr>
        <xdr:cNvPr id="2" name="Picture 1">
          <a:extLst>
            <a:ext uri="{FF2B5EF4-FFF2-40B4-BE49-F238E27FC236}">
              <a16:creationId xmlns:a16="http://schemas.microsoft.com/office/drawing/2014/main" id="{5F46A4CD-BCFE-4CF1-8BC8-20AB11A800D7}"/>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1</xdr:col>
      <xdr:colOff>22860</xdr:colOff>
      <xdr:row>32</xdr:row>
      <xdr:rowOff>45720</xdr:rowOff>
    </xdr:from>
    <xdr:to>
      <xdr:col>11</xdr:col>
      <xdr:colOff>777240</xdr:colOff>
      <xdr:row>51</xdr:row>
      <xdr:rowOff>99060</xdr:rowOff>
    </xdr:to>
    <xdr:graphicFrame macro="">
      <xdr:nvGraphicFramePr>
        <xdr:cNvPr id="2" name="Chart 1">
          <a:extLst>
            <a:ext uri="{FF2B5EF4-FFF2-40B4-BE49-F238E27FC236}">
              <a16:creationId xmlns:a16="http://schemas.microsoft.com/office/drawing/2014/main" id="{F38F1AB7-EA16-6C4C-F1E6-BFABE776F9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4953-7249-48EC-BF6A-3C80EECD96BA}">
  <sheetPr codeName="Sheet1">
    <pageSetUpPr fitToPage="1"/>
  </sheetPr>
  <dimension ref="B2:O109"/>
  <sheetViews>
    <sheetView showZeros="0" tabSelected="1" view="pageBreakPreview" topLeftCell="A43" zoomScaleNormal="100" zoomScaleSheetLayoutView="100" workbookViewId="0">
      <selection activeCell="E8" sqref="E8:L8"/>
    </sheetView>
  </sheetViews>
  <sheetFormatPr defaultColWidth="9.109375" defaultRowHeight="13.2" x14ac:dyDescent="0.3"/>
  <cols>
    <col min="1" max="1" width="2.33203125" style="86" customWidth="1"/>
    <col min="2" max="2" width="9.33203125" style="86" customWidth="1"/>
    <col min="3" max="3" width="6.44140625" style="86" customWidth="1"/>
    <col min="4" max="4" width="18.33203125" style="86" customWidth="1"/>
    <col min="5" max="5" width="14.6640625" style="86" customWidth="1"/>
    <col min="6" max="6" width="42.33203125" style="86" customWidth="1"/>
    <col min="7" max="7" width="10.5546875" style="86" customWidth="1"/>
    <col min="8" max="8" width="5.44140625" style="86" customWidth="1"/>
    <col min="9" max="9" width="9.109375" style="86"/>
    <col min="10" max="10" width="17.77734375" style="86" customWidth="1"/>
    <col min="11" max="12" width="9.109375" style="86"/>
    <col min="13" max="13" width="2.33203125" style="86" customWidth="1"/>
    <col min="14" max="14" width="9.109375" style="86"/>
    <col min="15" max="15" width="9.109375" style="206"/>
    <col min="16" max="16384" width="9.109375" style="86"/>
  </cols>
  <sheetData>
    <row r="2" spans="2:12" ht="15.75" customHeight="1" x14ac:dyDescent="0.3">
      <c r="B2" s="260" t="s">
        <v>112</v>
      </c>
      <c r="C2" s="261"/>
      <c r="D2" s="261"/>
      <c r="E2" s="261"/>
      <c r="F2" s="261"/>
      <c r="G2" s="261"/>
      <c r="H2" s="261"/>
      <c r="I2" s="261"/>
      <c r="J2" s="261"/>
      <c r="K2" s="261"/>
      <c r="L2" s="261"/>
    </row>
    <row r="3" spans="2:12" ht="15" customHeight="1" x14ac:dyDescent="0.3">
      <c r="B3" s="261"/>
      <c r="C3" s="261"/>
      <c r="D3" s="261"/>
      <c r="E3" s="261"/>
      <c r="F3" s="261"/>
      <c r="G3" s="261"/>
      <c r="H3" s="261"/>
      <c r="I3" s="261"/>
      <c r="J3" s="261"/>
      <c r="K3" s="261"/>
      <c r="L3" s="261"/>
    </row>
    <row r="4" spans="2:12" ht="15" customHeight="1" x14ac:dyDescent="0.3">
      <c r="B4" s="261"/>
      <c r="C4" s="261"/>
      <c r="D4" s="261"/>
      <c r="E4" s="261"/>
      <c r="F4" s="261"/>
      <c r="G4" s="261"/>
      <c r="H4" s="261"/>
      <c r="I4" s="261"/>
      <c r="J4" s="261"/>
      <c r="K4" s="261"/>
      <c r="L4" s="261"/>
    </row>
    <row r="5" spans="2:12" ht="15" customHeight="1" x14ac:dyDescent="0.3">
      <c r="B5" s="261"/>
      <c r="C5" s="261"/>
      <c r="D5" s="261"/>
      <c r="E5" s="261"/>
      <c r="F5" s="261"/>
      <c r="G5" s="261"/>
      <c r="H5" s="261"/>
      <c r="I5" s="261"/>
      <c r="J5" s="261"/>
      <c r="K5" s="261"/>
      <c r="L5" s="261"/>
    </row>
    <row r="6" spans="2:12" ht="6" customHeight="1" x14ac:dyDescent="0.3">
      <c r="B6" s="261"/>
      <c r="C6" s="261"/>
      <c r="D6" s="261"/>
      <c r="E6" s="261"/>
      <c r="F6" s="261"/>
      <c r="G6" s="261"/>
      <c r="H6" s="261"/>
      <c r="I6" s="261"/>
      <c r="J6" s="261"/>
      <c r="K6" s="261"/>
      <c r="L6" s="261"/>
    </row>
    <row r="7" spans="2:12" ht="107.4" customHeight="1" thickBot="1" x14ac:dyDescent="0.35">
      <c r="B7" s="269" t="s">
        <v>139</v>
      </c>
      <c r="C7" s="269"/>
      <c r="D7" s="269"/>
      <c r="E7" s="269"/>
      <c r="F7" s="269"/>
      <c r="G7" s="269"/>
      <c r="H7" s="269"/>
      <c r="I7" s="269"/>
      <c r="J7" s="269"/>
      <c r="K7" s="269"/>
      <c r="L7" s="269"/>
    </row>
    <row r="8" spans="2:12" ht="15" customHeight="1" x14ac:dyDescent="0.3">
      <c r="B8" s="265" t="s">
        <v>7</v>
      </c>
      <c r="C8" s="266"/>
      <c r="D8" s="266"/>
      <c r="E8" s="270"/>
      <c r="F8" s="271"/>
      <c r="G8" s="271"/>
      <c r="H8" s="271"/>
      <c r="I8" s="271"/>
      <c r="J8" s="271"/>
      <c r="K8" s="271"/>
      <c r="L8" s="272"/>
    </row>
    <row r="9" spans="2:12" ht="6.75" customHeight="1" x14ac:dyDescent="0.3">
      <c r="B9" s="87"/>
      <c r="C9" s="88"/>
      <c r="D9" s="88"/>
      <c r="E9" s="88"/>
      <c r="F9" s="88"/>
      <c r="G9" s="88"/>
      <c r="H9" s="88"/>
      <c r="I9" s="88"/>
      <c r="J9" s="88"/>
      <c r="K9" s="88"/>
      <c r="L9" s="89"/>
    </row>
    <row r="10" spans="2:12" ht="15" customHeight="1" x14ac:dyDescent="0.3">
      <c r="B10" s="267" t="s">
        <v>100</v>
      </c>
      <c r="C10" s="268"/>
      <c r="D10" s="268"/>
      <c r="E10" s="248"/>
      <c r="F10" s="249"/>
      <c r="G10" s="244" t="s">
        <v>77</v>
      </c>
      <c r="H10" s="245"/>
      <c r="I10" s="245"/>
      <c r="J10" s="246"/>
      <c r="K10" s="248"/>
      <c r="L10" s="275"/>
    </row>
    <row r="11" spans="2:12" ht="6.75" customHeight="1" x14ac:dyDescent="0.3">
      <c r="B11" s="87"/>
      <c r="C11" s="88"/>
      <c r="D11" s="88"/>
      <c r="E11" s="88"/>
      <c r="F11" s="88"/>
      <c r="G11" s="88"/>
      <c r="H11" s="88"/>
      <c r="I11" s="88"/>
      <c r="J11" s="88"/>
      <c r="K11" s="88"/>
      <c r="L11" s="89"/>
    </row>
    <row r="12" spans="2:12" ht="15" customHeight="1" x14ac:dyDescent="0.3">
      <c r="B12" s="267" t="s">
        <v>132</v>
      </c>
      <c r="C12" s="268"/>
      <c r="D12" s="268"/>
      <c r="E12" s="248"/>
      <c r="F12" s="249"/>
      <c r="G12" s="244" t="s">
        <v>79</v>
      </c>
      <c r="H12" s="245"/>
      <c r="I12" s="245"/>
      <c r="J12" s="246"/>
      <c r="K12" s="273"/>
      <c r="L12" s="274"/>
    </row>
    <row r="13" spans="2:12" ht="6.75" customHeight="1" x14ac:dyDescent="0.3">
      <c r="B13" s="87"/>
      <c r="C13" s="88"/>
      <c r="D13" s="88"/>
      <c r="E13" s="88"/>
      <c r="F13" s="88"/>
      <c r="G13" s="88"/>
      <c r="H13" s="88"/>
      <c r="I13" s="88"/>
      <c r="J13" s="88"/>
      <c r="K13" s="88"/>
      <c r="L13" s="89"/>
    </row>
    <row r="14" spans="2:12" ht="14.4" customHeight="1" x14ac:dyDescent="0.3">
      <c r="B14" s="267" t="s">
        <v>0</v>
      </c>
      <c r="C14" s="268"/>
      <c r="D14" s="268"/>
      <c r="E14" s="248"/>
      <c r="F14" s="249"/>
      <c r="G14" s="250" t="s">
        <v>80</v>
      </c>
      <c r="H14" s="251"/>
      <c r="I14" s="251"/>
      <c r="J14" s="252"/>
      <c r="K14" s="273"/>
      <c r="L14" s="274"/>
    </row>
    <row r="15" spans="2:12" ht="13.8" thickBot="1" x14ac:dyDescent="0.35">
      <c r="B15" s="90"/>
      <c r="C15" s="91"/>
      <c r="D15" s="91"/>
      <c r="E15" s="91"/>
      <c r="F15" s="91"/>
      <c r="G15" s="91"/>
      <c r="H15" s="91"/>
      <c r="I15" s="91"/>
      <c r="J15" s="91"/>
      <c r="K15" s="91"/>
      <c r="L15" s="92"/>
    </row>
    <row r="16" spans="2:12" x14ac:dyDescent="0.3">
      <c r="B16" s="93" t="s">
        <v>16</v>
      </c>
      <c r="C16" s="94"/>
      <c r="D16" s="94"/>
      <c r="E16" s="94"/>
      <c r="F16" s="94"/>
      <c r="G16" s="94"/>
      <c r="H16" s="94"/>
      <c r="I16" s="94"/>
      <c r="J16" s="94"/>
      <c r="K16" s="94"/>
      <c r="L16" s="95"/>
    </row>
    <row r="17" spans="2:15" ht="6.75" customHeight="1" x14ac:dyDescent="0.3">
      <c r="B17" s="96"/>
      <c r="C17" s="97"/>
      <c r="D17" s="97"/>
      <c r="E17" s="97"/>
      <c r="F17" s="97"/>
      <c r="G17" s="97"/>
      <c r="H17" s="97"/>
      <c r="I17" s="97"/>
      <c r="J17" s="97"/>
      <c r="K17" s="97"/>
      <c r="L17" s="98"/>
    </row>
    <row r="18" spans="2:15" x14ac:dyDescent="0.3">
      <c r="B18" s="234" t="s">
        <v>17</v>
      </c>
      <c r="C18" s="235"/>
      <c r="D18" s="235"/>
      <c r="E18" s="236"/>
      <c r="F18" s="202"/>
      <c r="G18" s="237" t="s">
        <v>56</v>
      </c>
      <c r="H18" s="237"/>
      <c r="I18" s="237"/>
      <c r="J18" s="237"/>
      <c r="K18" s="229"/>
      <c r="L18" s="230"/>
    </row>
    <row r="19" spans="2:15" ht="6.75" customHeight="1" x14ac:dyDescent="0.3">
      <c r="B19" s="99"/>
      <c r="C19" s="100"/>
      <c r="D19" s="100"/>
      <c r="E19" s="100"/>
      <c r="F19" s="100"/>
      <c r="G19" s="100"/>
      <c r="H19" s="101"/>
      <c r="I19" s="101"/>
      <c r="J19" s="101"/>
      <c r="K19" s="101"/>
      <c r="L19" s="102"/>
    </row>
    <row r="20" spans="2:15" x14ac:dyDescent="0.3">
      <c r="B20" s="234" t="s">
        <v>18</v>
      </c>
      <c r="C20" s="235"/>
      <c r="D20" s="235"/>
      <c r="E20" s="236"/>
      <c r="F20" s="202"/>
      <c r="G20" s="237" t="s">
        <v>57</v>
      </c>
      <c r="H20" s="237"/>
      <c r="I20" s="237"/>
      <c r="J20" s="237"/>
      <c r="K20" s="229"/>
      <c r="L20" s="230"/>
    </row>
    <row r="21" spans="2:15" ht="6.75" customHeight="1" x14ac:dyDescent="0.3">
      <c r="B21" s="99"/>
      <c r="C21" s="100"/>
      <c r="D21" s="100"/>
      <c r="E21" s="101"/>
      <c r="F21" s="101"/>
      <c r="G21" s="101"/>
      <c r="H21" s="101"/>
      <c r="I21" s="100"/>
      <c r="J21" s="100"/>
      <c r="K21" s="100"/>
      <c r="L21" s="102"/>
    </row>
    <row r="22" spans="2:15" x14ac:dyDescent="0.3">
      <c r="B22" s="234" t="s">
        <v>20</v>
      </c>
      <c r="C22" s="235"/>
      <c r="D22" s="235"/>
      <c r="E22" s="236"/>
      <c r="F22" s="202"/>
      <c r="G22" s="237" t="s">
        <v>58</v>
      </c>
      <c r="H22" s="237"/>
      <c r="I22" s="237"/>
      <c r="J22" s="237"/>
      <c r="K22" s="229"/>
      <c r="L22" s="230"/>
      <c r="O22" s="206" t="s">
        <v>92</v>
      </c>
    </row>
    <row r="23" spans="2:15" ht="6.75" customHeight="1" x14ac:dyDescent="0.3">
      <c r="B23" s="99"/>
      <c r="C23" s="100"/>
      <c r="D23" s="100"/>
      <c r="E23" s="100"/>
      <c r="F23" s="100"/>
      <c r="G23" s="100"/>
      <c r="H23" s="101"/>
      <c r="I23" s="100"/>
      <c r="J23" s="100"/>
      <c r="K23" s="100"/>
      <c r="L23" s="102"/>
      <c r="O23" s="206" t="s">
        <v>93</v>
      </c>
    </row>
    <row r="24" spans="2:15" x14ac:dyDescent="0.3">
      <c r="B24" s="234" t="s">
        <v>19</v>
      </c>
      <c r="C24" s="235"/>
      <c r="D24" s="235"/>
      <c r="E24" s="236"/>
      <c r="F24" s="202"/>
      <c r="G24" s="237" t="s">
        <v>59</v>
      </c>
      <c r="H24" s="237"/>
      <c r="I24" s="237"/>
      <c r="J24" s="237"/>
      <c r="K24" s="229"/>
      <c r="L24" s="230"/>
    </row>
    <row r="25" spans="2:15" ht="6.75" customHeight="1" x14ac:dyDescent="0.3">
      <c r="B25" s="99"/>
      <c r="C25" s="100"/>
      <c r="D25" s="100"/>
      <c r="E25" s="100"/>
      <c r="F25" s="100"/>
      <c r="G25" s="100"/>
      <c r="H25" s="101"/>
      <c r="I25" s="100"/>
      <c r="J25" s="100"/>
      <c r="K25" s="100"/>
      <c r="L25" s="102"/>
    </row>
    <row r="26" spans="2:15" x14ac:dyDescent="0.3">
      <c r="B26" s="234" t="s">
        <v>60</v>
      </c>
      <c r="C26" s="235"/>
      <c r="D26" s="235"/>
      <c r="E26" s="236"/>
      <c r="F26" s="202"/>
      <c r="G26" s="237" t="s">
        <v>61</v>
      </c>
      <c r="H26" s="237"/>
      <c r="I26" s="237"/>
      <c r="J26" s="237"/>
      <c r="K26" s="229"/>
      <c r="L26" s="230"/>
    </row>
    <row r="27" spans="2:15" ht="6.75" customHeight="1" x14ac:dyDescent="0.3">
      <c r="B27" s="99"/>
      <c r="C27" s="100"/>
      <c r="D27" s="100"/>
      <c r="E27" s="100"/>
      <c r="F27" s="100"/>
      <c r="G27" s="100"/>
      <c r="H27" s="101"/>
      <c r="I27" s="100"/>
      <c r="J27" s="100"/>
      <c r="K27" s="100"/>
      <c r="L27" s="102"/>
    </row>
    <row r="28" spans="2:15" x14ac:dyDescent="0.3">
      <c r="B28" s="234" t="s">
        <v>23</v>
      </c>
      <c r="C28" s="235"/>
      <c r="D28" s="235"/>
      <c r="E28" s="236"/>
      <c r="F28" s="83"/>
      <c r="G28" s="237" t="s">
        <v>62</v>
      </c>
      <c r="H28" s="237"/>
      <c r="I28" s="237"/>
      <c r="J28" s="237"/>
      <c r="K28" s="229"/>
      <c r="L28" s="230"/>
    </row>
    <row r="29" spans="2:15" ht="6.75" customHeight="1" x14ac:dyDescent="0.3">
      <c r="B29" s="99"/>
      <c r="C29" s="100"/>
      <c r="D29" s="100"/>
      <c r="E29" s="100"/>
      <c r="F29" s="100"/>
      <c r="G29" s="100"/>
      <c r="H29" s="101"/>
      <c r="I29" s="100"/>
      <c r="J29" s="100"/>
      <c r="K29" s="100"/>
      <c r="L29" s="102"/>
    </row>
    <row r="30" spans="2:15" ht="14.4" customHeight="1" x14ac:dyDescent="0.3">
      <c r="B30" s="234" t="s">
        <v>101</v>
      </c>
      <c r="C30" s="235"/>
      <c r="D30" s="235"/>
      <c r="E30" s="236"/>
      <c r="F30" s="254"/>
      <c r="G30" s="255"/>
      <c r="H30" s="255"/>
      <c r="I30" s="255"/>
      <c r="J30" s="255"/>
      <c r="K30" s="255"/>
      <c r="L30" s="256"/>
    </row>
    <row r="31" spans="2:15" ht="6.75" customHeight="1" thickBot="1" x14ac:dyDescent="0.35">
      <c r="B31" s="103"/>
      <c r="C31" s="104"/>
      <c r="D31" s="104"/>
      <c r="E31" s="104"/>
      <c r="F31" s="104"/>
      <c r="G31" s="104"/>
      <c r="H31" s="104"/>
      <c r="I31" s="104"/>
      <c r="J31" s="104"/>
      <c r="K31" s="104"/>
      <c r="L31" s="105"/>
    </row>
    <row r="32" spans="2:15" s="107" customFormat="1" ht="15" customHeight="1" x14ac:dyDescent="0.3">
      <c r="B32" s="106">
        <v>1</v>
      </c>
      <c r="C32" s="238" t="s">
        <v>134</v>
      </c>
      <c r="D32" s="238"/>
      <c r="E32" s="238"/>
      <c r="F32" s="238"/>
      <c r="G32" s="238"/>
      <c r="H32" s="238"/>
      <c r="I32" s="238"/>
      <c r="J32" s="238"/>
      <c r="K32" s="238"/>
      <c r="L32" s="239"/>
      <c r="O32" s="207"/>
    </row>
    <row r="33" spans="2:12" x14ac:dyDescent="0.3">
      <c r="B33" s="108"/>
      <c r="C33" s="109" t="s">
        <v>9</v>
      </c>
      <c r="D33" s="279" t="s">
        <v>1</v>
      </c>
      <c r="E33" s="280"/>
      <c r="F33" s="280"/>
      <c r="G33" s="280"/>
      <c r="H33" s="280"/>
      <c r="I33" s="280"/>
      <c r="J33" s="281"/>
      <c r="K33" s="276" t="s">
        <v>43</v>
      </c>
      <c r="L33" s="277"/>
    </row>
    <row r="34" spans="2:12" ht="15" customHeight="1" x14ac:dyDescent="0.3">
      <c r="B34" s="108"/>
      <c r="C34" s="203">
        <v>1.1000000000000001</v>
      </c>
      <c r="D34" s="231" t="s">
        <v>120</v>
      </c>
      <c r="E34" s="231"/>
      <c r="F34" s="231"/>
      <c r="G34" s="231"/>
      <c r="H34" s="231"/>
      <c r="I34" s="231"/>
      <c r="J34" s="231"/>
      <c r="K34" s="240"/>
      <c r="L34" s="241"/>
    </row>
    <row r="35" spans="2:12" ht="15" customHeight="1" x14ac:dyDescent="0.3">
      <c r="B35" s="108"/>
      <c r="C35" s="203">
        <v>1.2</v>
      </c>
      <c r="D35" s="231" t="s">
        <v>121</v>
      </c>
      <c r="E35" s="231"/>
      <c r="F35" s="231"/>
      <c r="G35" s="231"/>
      <c r="H35" s="231"/>
      <c r="I35" s="231"/>
      <c r="J35" s="231"/>
      <c r="K35" s="240"/>
      <c r="L35" s="241"/>
    </row>
    <row r="36" spans="2:12" ht="15" customHeight="1" x14ac:dyDescent="0.3">
      <c r="B36" s="108"/>
      <c r="C36" s="203">
        <v>1.3</v>
      </c>
      <c r="D36" s="231" t="s">
        <v>122</v>
      </c>
      <c r="E36" s="231"/>
      <c r="F36" s="231"/>
      <c r="G36" s="231"/>
      <c r="H36" s="231"/>
      <c r="I36" s="231"/>
      <c r="J36" s="231"/>
      <c r="K36" s="240"/>
      <c r="L36" s="241"/>
    </row>
    <row r="37" spans="2:12" ht="15" customHeight="1" x14ac:dyDescent="0.3">
      <c r="B37" s="108"/>
      <c r="C37" s="203">
        <v>1.4</v>
      </c>
      <c r="D37" s="231" t="s">
        <v>123</v>
      </c>
      <c r="E37" s="231"/>
      <c r="F37" s="231"/>
      <c r="G37" s="231"/>
      <c r="H37" s="231"/>
      <c r="I37" s="231"/>
      <c r="J37" s="231"/>
      <c r="K37" s="232"/>
      <c r="L37" s="233"/>
    </row>
    <row r="38" spans="2:12" ht="15" customHeight="1" x14ac:dyDescent="0.3">
      <c r="B38" s="108"/>
      <c r="C38" s="203">
        <v>1.5</v>
      </c>
      <c r="D38" s="231" t="s">
        <v>124</v>
      </c>
      <c r="E38" s="231"/>
      <c r="F38" s="231"/>
      <c r="G38" s="231"/>
      <c r="H38" s="231"/>
      <c r="I38" s="231"/>
      <c r="J38" s="231"/>
      <c r="K38" s="232"/>
      <c r="L38" s="233"/>
    </row>
    <row r="39" spans="2:12" ht="15" customHeight="1" x14ac:dyDescent="0.3">
      <c r="B39" s="108"/>
      <c r="C39" s="203">
        <v>1.6</v>
      </c>
      <c r="D39" s="231" t="s">
        <v>125</v>
      </c>
      <c r="E39" s="231"/>
      <c r="F39" s="231"/>
      <c r="G39" s="231"/>
      <c r="H39" s="231"/>
      <c r="I39" s="231"/>
      <c r="J39" s="231"/>
      <c r="K39" s="232"/>
      <c r="L39" s="233"/>
    </row>
    <row r="40" spans="2:12" ht="15" customHeight="1" x14ac:dyDescent="0.3">
      <c r="B40" s="108"/>
      <c r="C40" s="203">
        <v>1.7</v>
      </c>
      <c r="D40" s="231" t="s">
        <v>126</v>
      </c>
      <c r="E40" s="231"/>
      <c r="F40" s="231"/>
      <c r="G40" s="231"/>
      <c r="H40" s="231"/>
      <c r="I40" s="231"/>
      <c r="J40" s="231"/>
      <c r="K40" s="232"/>
      <c r="L40" s="233"/>
    </row>
    <row r="41" spans="2:12" ht="15" customHeight="1" x14ac:dyDescent="0.3">
      <c r="B41" s="108"/>
      <c r="C41" s="203">
        <v>1.8</v>
      </c>
      <c r="D41" s="231" t="s">
        <v>131</v>
      </c>
      <c r="E41" s="231"/>
      <c r="F41" s="231"/>
      <c r="G41" s="231"/>
      <c r="H41" s="231"/>
      <c r="I41" s="231"/>
      <c r="J41" s="231"/>
      <c r="K41" s="232"/>
      <c r="L41" s="233"/>
    </row>
    <row r="42" spans="2:12" ht="15" customHeight="1" x14ac:dyDescent="0.3">
      <c r="B42" s="108"/>
      <c r="C42" s="203">
        <v>1.9</v>
      </c>
      <c r="D42" s="231" t="s">
        <v>127</v>
      </c>
      <c r="E42" s="231"/>
      <c r="F42" s="231"/>
      <c r="G42" s="231"/>
      <c r="H42" s="231"/>
      <c r="I42" s="231"/>
      <c r="J42" s="231"/>
      <c r="K42" s="232"/>
      <c r="L42" s="233"/>
    </row>
    <row r="43" spans="2:12" ht="15" customHeight="1" x14ac:dyDescent="0.3">
      <c r="B43" s="108"/>
      <c r="C43" s="110">
        <v>1.1000000000000001</v>
      </c>
      <c r="D43" s="231" t="s">
        <v>128</v>
      </c>
      <c r="E43" s="231"/>
      <c r="F43" s="231"/>
      <c r="G43" s="231"/>
      <c r="H43" s="231"/>
      <c r="I43" s="231"/>
      <c r="J43" s="231"/>
      <c r="K43" s="232"/>
      <c r="L43" s="233"/>
    </row>
    <row r="44" spans="2:12" ht="15" customHeight="1" x14ac:dyDescent="0.3">
      <c r="B44" s="108"/>
      <c r="C44" s="203">
        <v>1.1100000000000001</v>
      </c>
      <c r="D44" s="231" t="s">
        <v>117</v>
      </c>
      <c r="E44" s="231"/>
      <c r="F44" s="231"/>
      <c r="G44" s="231"/>
      <c r="H44" s="231"/>
      <c r="I44" s="231"/>
      <c r="J44" s="231"/>
      <c r="K44" s="232"/>
      <c r="L44" s="233"/>
    </row>
    <row r="45" spans="2:12" ht="15" customHeight="1" x14ac:dyDescent="0.3">
      <c r="B45" s="108"/>
      <c r="C45" s="203">
        <v>1.1200000000000001</v>
      </c>
      <c r="D45" s="231" t="s">
        <v>118</v>
      </c>
      <c r="E45" s="231"/>
      <c r="F45" s="231"/>
      <c r="G45" s="231"/>
      <c r="H45" s="231"/>
      <c r="I45" s="231"/>
      <c r="J45" s="231"/>
      <c r="K45" s="232"/>
      <c r="L45" s="233"/>
    </row>
    <row r="46" spans="2:12" ht="15" customHeight="1" x14ac:dyDescent="0.3">
      <c r="B46" s="108"/>
      <c r="C46" s="203">
        <v>1.1299999999999999</v>
      </c>
      <c r="D46" s="231" t="s">
        <v>129</v>
      </c>
      <c r="E46" s="231"/>
      <c r="F46" s="231"/>
      <c r="G46" s="231"/>
      <c r="H46" s="231"/>
      <c r="I46" s="231"/>
      <c r="J46" s="231"/>
      <c r="K46" s="232"/>
      <c r="L46" s="233"/>
    </row>
    <row r="47" spans="2:12" ht="15" customHeight="1" x14ac:dyDescent="0.3">
      <c r="B47" s="108"/>
      <c r="C47" s="203">
        <v>1.1399999999999999</v>
      </c>
      <c r="D47" s="231" t="s">
        <v>109</v>
      </c>
      <c r="E47" s="231"/>
      <c r="F47" s="231"/>
      <c r="G47" s="231"/>
      <c r="H47" s="231"/>
      <c r="I47" s="231"/>
      <c r="J47" s="231"/>
      <c r="K47" s="232"/>
      <c r="L47" s="233"/>
    </row>
    <row r="48" spans="2:12" ht="28.2" customHeight="1" x14ac:dyDescent="0.3">
      <c r="B48" s="108"/>
      <c r="C48" s="203">
        <v>1.1499999999999999</v>
      </c>
      <c r="D48" s="328" t="s">
        <v>119</v>
      </c>
      <c r="E48" s="329"/>
      <c r="F48" s="330"/>
      <c r="G48" s="331"/>
      <c r="H48" s="332"/>
      <c r="I48" s="201" t="s">
        <v>12</v>
      </c>
      <c r="J48" s="111">
        <f>SUM(K34:L47)</f>
        <v>0</v>
      </c>
      <c r="K48" s="469">
        <f>J48*G48</f>
        <v>0</v>
      </c>
      <c r="L48" s="470"/>
    </row>
    <row r="49" spans="2:15" s="107" customFormat="1" ht="15" customHeight="1" thickBot="1" x14ac:dyDescent="0.35">
      <c r="B49" s="112"/>
      <c r="C49" s="226" t="s">
        <v>44</v>
      </c>
      <c r="D49" s="226"/>
      <c r="E49" s="226"/>
      <c r="F49" s="226"/>
      <c r="G49" s="226"/>
      <c r="H49" s="226"/>
      <c r="I49" s="226"/>
      <c r="J49" s="226"/>
      <c r="K49" s="209">
        <f>SUM(K34:L48)</f>
        <v>0</v>
      </c>
      <c r="L49" s="210"/>
      <c r="O49" s="207"/>
    </row>
    <row r="50" spans="2:15" s="107" customFormat="1" ht="15" customHeight="1" x14ac:dyDescent="0.3">
      <c r="B50" s="113">
        <v>2</v>
      </c>
      <c r="C50" s="290" t="s">
        <v>63</v>
      </c>
      <c r="D50" s="291"/>
      <c r="E50" s="291"/>
      <c r="F50" s="291"/>
      <c r="G50" s="291"/>
      <c r="H50" s="291"/>
      <c r="I50" s="291"/>
      <c r="J50" s="291"/>
      <c r="K50" s="291"/>
      <c r="L50" s="292"/>
      <c r="O50" s="207"/>
    </row>
    <row r="51" spans="2:15" x14ac:dyDescent="0.3">
      <c r="B51" s="108"/>
      <c r="C51" s="114" t="s">
        <v>9</v>
      </c>
      <c r="D51" s="215" t="s">
        <v>1</v>
      </c>
      <c r="E51" s="216"/>
      <c r="F51" s="217"/>
      <c r="G51" s="218" t="s">
        <v>10</v>
      </c>
      <c r="H51" s="218"/>
      <c r="I51" s="200" t="s">
        <v>64</v>
      </c>
      <c r="J51" s="200" t="s">
        <v>11</v>
      </c>
      <c r="K51" s="219" t="s">
        <v>65</v>
      </c>
      <c r="L51" s="220"/>
    </row>
    <row r="52" spans="2:15" x14ac:dyDescent="0.3">
      <c r="B52" s="108"/>
      <c r="C52" s="115">
        <v>2.1</v>
      </c>
      <c r="D52" s="253" t="s">
        <v>15</v>
      </c>
      <c r="E52" s="253"/>
      <c r="F52" s="253"/>
      <c r="G52" s="471"/>
      <c r="H52" s="472"/>
      <c r="I52" s="472"/>
      <c r="J52" s="473"/>
      <c r="K52" s="213">
        <f>SUM(K53:L59)</f>
        <v>0</v>
      </c>
      <c r="L52" s="214"/>
    </row>
    <row r="53" spans="2:15" x14ac:dyDescent="0.3">
      <c r="B53" s="108"/>
      <c r="C53" s="115" t="s">
        <v>140</v>
      </c>
      <c r="D53" s="289" t="s">
        <v>147</v>
      </c>
      <c r="E53" s="289"/>
      <c r="F53" s="289"/>
      <c r="G53" s="228"/>
      <c r="H53" s="228"/>
      <c r="I53" s="476"/>
      <c r="J53" s="477"/>
      <c r="K53" s="213">
        <f t="shared" ref="K53:K59" si="0">J53*G53</f>
        <v>0</v>
      </c>
      <c r="L53" s="214"/>
    </row>
    <row r="54" spans="2:15" x14ac:dyDescent="0.3">
      <c r="B54" s="108"/>
      <c r="C54" s="115" t="s">
        <v>141</v>
      </c>
      <c r="D54" s="289" t="s">
        <v>148</v>
      </c>
      <c r="E54" s="289"/>
      <c r="F54" s="289"/>
      <c r="G54" s="228"/>
      <c r="H54" s="228"/>
      <c r="I54" s="476"/>
      <c r="J54" s="477"/>
      <c r="K54" s="213">
        <f t="shared" si="0"/>
        <v>0</v>
      </c>
      <c r="L54" s="214"/>
    </row>
    <row r="55" spans="2:15" x14ac:dyDescent="0.3">
      <c r="B55" s="108"/>
      <c r="C55" s="115" t="s">
        <v>142</v>
      </c>
      <c r="D55" s="289" t="s">
        <v>149</v>
      </c>
      <c r="E55" s="289"/>
      <c r="F55" s="289"/>
      <c r="G55" s="228"/>
      <c r="H55" s="228"/>
      <c r="I55" s="476"/>
      <c r="J55" s="477"/>
      <c r="K55" s="213">
        <f t="shared" si="0"/>
        <v>0</v>
      </c>
      <c r="L55" s="214"/>
    </row>
    <row r="56" spans="2:15" x14ac:dyDescent="0.3">
      <c r="B56" s="108"/>
      <c r="C56" s="115" t="s">
        <v>143</v>
      </c>
      <c r="D56" s="289" t="s">
        <v>150</v>
      </c>
      <c r="E56" s="289"/>
      <c r="F56" s="289"/>
      <c r="G56" s="228"/>
      <c r="H56" s="228"/>
      <c r="I56" s="476"/>
      <c r="J56" s="477"/>
      <c r="K56" s="213">
        <f t="shared" si="0"/>
        <v>0</v>
      </c>
      <c r="L56" s="214"/>
    </row>
    <row r="57" spans="2:15" x14ac:dyDescent="0.3">
      <c r="B57" s="108"/>
      <c r="C57" s="115" t="s">
        <v>144</v>
      </c>
      <c r="D57" s="289" t="s">
        <v>151</v>
      </c>
      <c r="E57" s="289"/>
      <c r="F57" s="289"/>
      <c r="G57" s="228"/>
      <c r="H57" s="228"/>
      <c r="I57" s="476"/>
      <c r="J57" s="477"/>
      <c r="K57" s="213">
        <f t="shared" si="0"/>
        <v>0</v>
      </c>
      <c r="L57" s="214"/>
    </row>
    <row r="58" spans="2:15" x14ac:dyDescent="0.3">
      <c r="B58" s="108"/>
      <c r="C58" s="115" t="s">
        <v>145</v>
      </c>
      <c r="D58" s="289" t="s">
        <v>152</v>
      </c>
      <c r="E58" s="289"/>
      <c r="F58" s="289"/>
      <c r="G58" s="228"/>
      <c r="H58" s="228"/>
      <c r="I58" s="476"/>
      <c r="J58" s="477"/>
      <c r="K58" s="213">
        <f t="shared" si="0"/>
        <v>0</v>
      </c>
      <c r="L58" s="214"/>
    </row>
    <row r="59" spans="2:15" x14ac:dyDescent="0.3">
      <c r="B59" s="108"/>
      <c r="C59" s="115" t="s">
        <v>146</v>
      </c>
      <c r="D59" s="289" t="s">
        <v>153</v>
      </c>
      <c r="E59" s="289"/>
      <c r="F59" s="289"/>
      <c r="G59" s="228"/>
      <c r="H59" s="228"/>
      <c r="I59" s="476"/>
      <c r="J59" s="477"/>
      <c r="K59" s="213">
        <f t="shared" si="0"/>
        <v>0</v>
      </c>
      <c r="L59" s="214"/>
    </row>
    <row r="60" spans="2:15" s="107" customFormat="1" ht="15" customHeight="1" thickBot="1" x14ac:dyDescent="0.35">
      <c r="B60" s="112"/>
      <c r="C60" s="226" t="s">
        <v>94</v>
      </c>
      <c r="D60" s="226"/>
      <c r="E60" s="226"/>
      <c r="F60" s="226"/>
      <c r="G60" s="226"/>
      <c r="H60" s="226"/>
      <c r="I60" s="226"/>
      <c r="J60" s="226"/>
      <c r="K60" s="209">
        <f>SUM(K52)</f>
        <v>0</v>
      </c>
      <c r="L60" s="210"/>
      <c r="O60" s="207"/>
    </row>
    <row r="61" spans="2:15" s="107" customFormat="1" ht="15" customHeight="1" x14ac:dyDescent="0.3">
      <c r="B61" s="113">
        <v>3</v>
      </c>
      <c r="C61" s="290" t="s">
        <v>85</v>
      </c>
      <c r="D61" s="291"/>
      <c r="E61" s="291"/>
      <c r="F61" s="291"/>
      <c r="G61" s="291"/>
      <c r="H61" s="291"/>
      <c r="I61" s="291"/>
      <c r="J61" s="291"/>
      <c r="K61" s="291"/>
      <c r="L61" s="292"/>
      <c r="O61" s="207"/>
    </row>
    <row r="62" spans="2:15" x14ac:dyDescent="0.3">
      <c r="B62" s="108"/>
      <c r="C62" s="114" t="s">
        <v>9</v>
      </c>
      <c r="D62" s="215" t="s">
        <v>1</v>
      </c>
      <c r="E62" s="216"/>
      <c r="F62" s="217"/>
      <c r="G62" s="218" t="s">
        <v>10</v>
      </c>
      <c r="H62" s="218"/>
      <c r="I62" s="200" t="s">
        <v>64</v>
      </c>
      <c r="J62" s="200" t="s">
        <v>11</v>
      </c>
      <c r="K62" s="219" t="s">
        <v>65</v>
      </c>
      <c r="L62" s="220"/>
    </row>
    <row r="63" spans="2:15" x14ac:dyDescent="0.3">
      <c r="B63" s="116"/>
      <c r="C63" s="204">
        <v>3.1</v>
      </c>
      <c r="D63" s="262" t="s">
        <v>88</v>
      </c>
      <c r="E63" s="262"/>
      <c r="F63" s="262"/>
      <c r="G63" s="227"/>
      <c r="H63" s="227"/>
      <c r="I63" s="117" t="s">
        <v>12</v>
      </c>
      <c r="J63" s="118">
        <f>K49</f>
        <v>0</v>
      </c>
      <c r="K63" s="211">
        <f>J63*G63</f>
        <v>0</v>
      </c>
      <c r="L63" s="212"/>
    </row>
    <row r="64" spans="2:15" s="107" customFormat="1" ht="15" customHeight="1" thickBot="1" x14ac:dyDescent="0.35">
      <c r="B64" s="119"/>
      <c r="C64" s="221" t="s">
        <v>86</v>
      </c>
      <c r="D64" s="222"/>
      <c r="E64" s="222"/>
      <c r="F64" s="222"/>
      <c r="G64" s="222"/>
      <c r="H64" s="222"/>
      <c r="I64" s="222"/>
      <c r="J64" s="223"/>
      <c r="K64" s="224">
        <f>SUM(K63)</f>
        <v>0</v>
      </c>
      <c r="L64" s="225"/>
      <c r="O64" s="207"/>
    </row>
    <row r="65" spans="2:15" s="107" customFormat="1" ht="15" customHeight="1" x14ac:dyDescent="0.3">
      <c r="B65" s="113">
        <v>4</v>
      </c>
      <c r="C65" s="290" t="s">
        <v>13</v>
      </c>
      <c r="D65" s="291"/>
      <c r="E65" s="291"/>
      <c r="F65" s="291"/>
      <c r="G65" s="291"/>
      <c r="H65" s="291"/>
      <c r="I65" s="291"/>
      <c r="J65" s="291"/>
      <c r="K65" s="291"/>
      <c r="L65" s="292"/>
      <c r="O65" s="207"/>
    </row>
    <row r="66" spans="2:15" x14ac:dyDescent="0.3">
      <c r="B66" s="108"/>
      <c r="C66" s="114" t="s">
        <v>9</v>
      </c>
      <c r="D66" s="215" t="s">
        <v>1</v>
      </c>
      <c r="E66" s="216"/>
      <c r="F66" s="217"/>
      <c r="G66" s="218" t="s">
        <v>10</v>
      </c>
      <c r="H66" s="218"/>
      <c r="I66" s="200" t="s">
        <v>64</v>
      </c>
      <c r="J66" s="200" t="s">
        <v>11</v>
      </c>
      <c r="K66" s="219" t="s">
        <v>65</v>
      </c>
      <c r="L66" s="220"/>
    </row>
    <row r="67" spans="2:15" x14ac:dyDescent="0.3">
      <c r="B67" s="108"/>
      <c r="C67" s="203">
        <v>4.0999999999999996</v>
      </c>
      <c r="D67" s="282" t="s">
        <v>72</v>
      </c>
      <c r="E67" s="282"/>
      <c r="F67" s="282"/>
      <c r="G67" s="303"/>
      <c r="H67" s="303"/>
      <c r="I67" s="201" t="s">
        <v>73</v>
      </c>
      <c r="J67" s="205"/>
      <c r="K67" s="333">
        <f t="shared" ref="K67:K72" si="1">G67*J67</f>
        <v>0</v>
      </c>
      <c r="L67" s="334"/>
    </row>
    <row r="68" spans="2:15" x14ac:dyDescent="0.3">
      <c r="B68" s="108"/>
      <c r="C68" s="203">
        <v>4.2</v>
      </c>
      <c r="D68" s="282" t="s">
        <v>70</v>
      </c>
      <c r="E68" s="282"/>
      <c r="F68" s="282"/>
      <c r="G68" s="303"/>
      <c r="H68" s="303"/>
      <c r="I68" s="201" t="s">
        <v>67</v>
      </c>
      <c r="J68" s="205"/>
      <c r="K68" s="333">
        <f t="shared" si="1"/>
        <v>0</v>
      </c>
      <c r="L68" s="334"/>
    </row>
    <row r="69" spans="2:15" x14ac:dyDescent="0.3">
      <c r="B69" s="108"/>
      <c r="C69" s="203">
        <v>4.3</v>
      </c>
      <c r="D69" s="282" t="s">
        <v>68</v>
      </c>
      <c r="E69" s="282"/>
      <c r="F69" s="282"/>
      <c r="G69" s="303"/>
      <c r="H69" s="303"/>
      <c r="I69" s="201" t="s">
        <v>67</v>
      </c>
      <c r="J69" s="205"/>
      <c r="K69" s="333">
        <f t="shared" si="1"/>
        <v>0</v>
      </c>
      <c r="L69" s="334"/>
    </row>
    <row r="70" spans="2:15" x14ac:dyDescent="0.3">
      <c r="B70" s="108"/>
      <c r="C70" s="203">
        <v>4.4000000000000004</v>
      </c>
      <c r="D70" s="282" t="s">
        <v>71</v>
      </c>
      <c r="E70" s="282"/>
      <c r="F70" s="282"/>
      <c r="G70" s="303"/>
      <c r="H70" s="303"/>
      <c r="I70" s="201" t="s">
        <v>67</v>
      </c>
      <c r="J70" s="205"/>
      <c r="K70" s="333">
        <f t="shared" si="1"/>
        <v>0</v>
      </c>
      <c r="L70" s="334"/>
    </row>
    <row r="71" spans="2:15" x14ac:dyDescent="0.3">
      <c r="B71" s="108"/>
      <c r="C71" s="203">
        <v>4.5</v>
      </c>
      <c r="D71" s="282" t="s">
        <v>69</v>
      </c>
      <c r="E71" s="282"/>
      <c r="F71" s="282"/>
      <c r="G71" s="303"/>
      <c r="H71" s="303"/>
      <c r="I71" s="201" t="s">
        <v>67</v>
      </c>
      <c r="J71" s="205"/>
      <c r="K71" s="333">
        <f t="shared" si="1"/>
        <v>0</v>
      </c>
      <c r="L71" s="334"/>
    </row>
    <row r="72" spans="2:15" x14ac:dyDescent="0.3">
      <c r="B72" s="108"/>
      <c r="C72" s="203">
        <v>4.5999999999999996</v>
      </c>
      <c r="D72" s="282" t="s">
        <v>66</v>
      </c>
      <c r="E72" s="282"/>
      <c r="F72" s="282"/>
      <c r="G72" s="303"/>
      <c r="H72" s="303"/>
      <c r="I72" s="201" t="s">
        <v>67</v>
      </c>
      <c r="J72" s="205"/>
      <c r="K72" s="333">
        <f t="shared" si="1"/>
        <v>0</v>
      </c>
      <c r="L72" s="334"/>
    </row>
    <row r="73" spans="2:15" s="107" customFormat="1" ht="15" customHeight="1" thickBot="1" x14ac:dyDescent="0.35">
      <c r="B73" s="112"/>
      <c r="C73" s="226" t="s">
        <v>74</v>
      </c>
      <c r="D73" s="226"/>
      <c r="E73" s="226"/>
      <c r="F73" s="226"/>
      <c r="G73" s="226"/>
      <c r="H73" s="226"/>
      <c r="I73" s="226"/>
      <c r="J73" s="226"/>
      <c r="K73" s="209">
        <f>SUM(K67:L72)</f>
        <v>0</v>
      </c>
      <c r="L73" s="210"/>
      <c r="O73" s="207"/>
    </row>
    <row r="74" spans="2:15" s="107" customFormat="1" ht="15" customHeight="1" x14ac:dyDescent="0.3">
      <c r="B74" s="113">
        <v>5</v>
      </c>
      <c r="C74" s="283" t="s">
        <v>45</v>
      </c>
      <c r="D74" s="284"/>
      <c r="E74" s="284"/>
      <c r="F74" s="284"/>
      <c r="G74" s="284"/>
      <c r="H74" s="284"/>
      <c r="I74" s="284"/>
      <c r="J74" s="284"/>
      <c r="K74" s="284"/>
      <c r="L74" s="285"/>
      <c r="O74" s="207"/>
    </row>
    <row r="75" spans="2:15" s="107" customFormat="1" ht="6.75" customHeight="1" x14ac:dyDescent="0.3">
      <c r="B75" s="120"/>
      <c r="C75" s="121"/>
      <c r="D75" s="122"/>
      <c r="E75" s="122"/>
      <c r="F75" s="122"/>
      <c r="G75" s="122"/>
      <c r="H75" s="122"/>
      <c r="I75" s="122"/>
      <c r="J75" s="122"/>
      <c r="K75" s="122"/>
      <c r="L75" s="123"/>
      <c r="O75" s="207"/>
    </row>
    <row r="76" spans="2:15" x14ac:dyDescent="0.3">
      <c r="B76" s="116"/>
      <c r="C76" s="124" t="s">
        <v>136</v>
      </c>
      <c r="D76" s="97"/>
      <c r="E76" s="97"/>
      <c r="F76" s="97"/>
      <c r="G76" s="286"/>
      <c r="H76" s="286"/>
      <c r="I76" s="199" t="s">
        <v>12</v>
      </c>
      <c r="J76" s="125">
        <f>K49+K60+K64</f>
        <v>0</v>
      </c>
      <c r="K76" s="287">
        <f>J76*G76</f>
        <v>0</v>
      </c>
      <c r="L76" s="288"/>
    </row>
    <row r="77" spans="2:15" ht="27.6" customHeight="1" x14ac:dyDescent="0.3">
      <c r="B77" s="116"/>
      <c r="C77" s="326" t="s">
        <v>172</v>
      </c>
      <c r="D77" s="269"/>
      <c r="E77" s="269"/>
      <c r="F77" s="327"/>
      <c r="G77" s="474">
        <v>1</v>
      </c>
      <c r="H77" s="474"/>
      <c r="I77" s="475" t="s">
        <v>48</v>
      </c>
      <c r="J77" s="205"/>
      <c r="K77" s="287">
        <f>J77*G77</f>
        <v>0</v>
      </c>
      <c r="L77" s="288"/>
      <c r="O77" s="206" t="s">
        <v>48</v>
      </c>
    </row>
    <row r="78" spans="2:15" x14ac:dyDescent="0.3">
      <c r="B78" s="116"/>
      <c r="C78" s="124" t="s">
        <v>171</v>
      </c>
      <c r="D78" s="97"/>
      <c r="E78" s="97"/>
      <c r="F78" s="97"/>
      <c r="G78" s="286"/>
      <c r="H78" s="286"/>
      <c r="I78" s="201" t="s">
        <v>12</v>
      </c>
      <c r="J78" s="125">
        <f>K49+K60+K64+K76+K77</f>
        <v>0</v>
      </c>
      <c r="K78" s="287">
        <f>J78*G78</f>
        <v>0</v>
      </c>
      <c r="L78" s="288"/>
      <c r="O78" s="206" t="s">
        <v>12</v>
      </c>
    </row>
    <row r="79" spans="2:15" s="107" customFormat="1" ht="6.75" customHeight="1" x14ac:dyDescent="0.3">
      <c r="B79" s="120"/>
      <c r="C79" s="126"/>
      <c r="D79" s="127"/>
      <c r="E79" s="127"/>
      <c r="F79" s="127"/>
      <c r="G79" s="127"/>
      <c r="H79" s="127"/>
      <c r="I79" s="127"/>
      <c r="J79" s="127"/>
      <c r="K79" s="127"/>
      <c r="L79" s="128"/>
      <c r="O79" s="207"/>
    </row>
    <row r="80" spans="2:15" x14ac:dyDescent="0.3">
      <c r="B80" s="116"/>
      <c r="C80" s="337" t="s">
        <v>75</v>
      </c>
      <c r="D80" s="338"/>
      <c r="E80" s="338"/>
      <c r="F80" s="338"/>
      <c r="G80" s="338"/>
      <c r="H80" s="338"/>
      <c r="I80" s="338"/>
      <c r="J80" s="339"/>
      <c r="K80" s="335">
        <f>K77+K76+K78</f>
        <v>0</v>
      </c>
      <c r="L80" s="336"/>
    </row>
    <row r="81" spans="2:15" ht="6.75" customHeight="1" thickBot="1" x14ac:dyDescent="0.35">
      <c r="B81" s="129"/>
      <c r="C81" s="130"/>
      <c r="D81" s="131"/>
      <c r="E81" s="131"/>
      <c r="F81" s="131"/>
      <c r="G81" s="131"/>
      <c r="H81" s="131"/>
      <c r="I81" s="131"/>
      <c r="J81" s="131"/>
      <c r="K81" s="132"/>
      <c r="L81" s="133"/>
    </row>
    <row r="82" spans="2:15" ht="6.75" customHeight="1" x14ac:dyDescent="0.3">
      <c r="B82" s="134"/>
      <c r="C82" s="135"/>
      <c r="D82" s="136"/>
      <c r="E82" s="136"/>
      <c r="F82" s="136"/>
      <c r="G82" s="136"/>
      <c r="H82" s="136"/>
      <c r="I82" s="136"/>
      <c r="J82" s="136"/>
      <c r="K82" s="137"/>
      <c r="L82" s="138"/>
    </row>
    <row r="83" spans="2:15" s="139" customFormat="1" ht="12.6" x14ac:dyDescent="0.3">
      <c r="B83" s="257" t="s">
        <v>113</v>
      </c>
      <c r="C83" s="258"/>
      <c r="D83" s="258"/>
      <c r="E83" s="258"/>
      <c r="F83" s="258"/>
      <c r="G83" s="258"/>
      <c r="H83" s="258"/>
      <c r="I83" s="258"/>
      <c r="J83" s="258"/>
      <c r="K83" s="293">
        <f>K49+K60+K64+K73+K80</f>
        <v>0</v>
      </c>
      <c r="L83" s="294"/>
      <c r="O83" s="208"/>
    </row>
    <row r="84" spans="2:15" s="107" customFormat="1" ht="6.75" customHeight="1" x14ac:dyDescent="0.3">
      <c r="B84" s="140"/>
      <c r="C84" s="141"/>
      <c r="D84" s="141"/>
      <c r="E84" s="141"/>
      <c r="F84" s="141"/>
      <c r="G84" s="141"/>
      <c r="H84" s="141"/>
      <c r="I84" s="141"/>
      <c r="J84" s="141"/>
      <c r="K84" s="142"/>
      <c r="L84" s="143"/>
      <c r="O84" s="207"/>
    </row>
    <row r="85" spans="2:15" s="107" customFormat="1" x14ac:dyDescent="0.3">
      <c r="B85" s="144" t="s">
        <v>96</v>
      </c>
      <c r="C85" s="145"/>
      <c r="D85" s="145"/>
      <c r="E85" s="145"/>
      <c r="F85" s="146"/>
      <c r="G85" s="278">
        <v>0.13500000000000001</v>
      </c>
      <c r="H85" s="278"/>
      <c r="I85" s="201" t="s">
        <v>12</v>
      </c>
      <c r="J85" s="147">
        <f>K49+K64+K80</f>
        <v>0</v>
      </c>
      <c r="K85" s="242">
        <f>J85*G85</f>
        <v>0</v>
      </c>
      <c r="L85" s="243"/>
      <c r="O85" s="207"/>
    </row>
    <row r="86" spans="2:15" s="107" customFormat="1" x14ac:dyDescent="0.3">
      <c r="B86" s="144" t="s">
        <v>97</v>
      </c>
      <c r="C86" s="145"/>
      <c r="D86" s="145"/>
      <c r="E86" s="145"/>
      <c r="F86" s="146"/>
      <c r="G86" s="286">
        <v>0.23</v>
      </c>
      <c r="H86" s="286"/>
      <c r="I86" s="201" t="s">
        <v>12</v>
      </c>
      <c r="J86" s="147">
        <f>K60</f>
        <v>0</v>
      </c>
      <c r="K86" s="242">
        <f>J86*G86</f>
        <v>0</v>
      </c>
      <c r="L86" s="243"/>
      <c r="O86" s="207"/>
    </row>
    <row r="87" spans="2:15" s="107" customFormat="1" x14ac:dyDescent="0.3">
      <c r="B87" s="310" t="s">
        <v>116</v>
      </c>
      <c r="C87" s="311"/>
      <c r="D87" s="311"/>
      <c r="E87" s="311"/>
      <c r="F87" s="312"/>
      <c r="G87" s="316">
        <v>1</v>
      </c>
      <c r="H87" s="317"/>
      <c r="I87" s="320" t="s">
        <v>48</v>
      </c>
      <c r="J87" s="321"/>
      <c r="K87" s="242">
        <f>J87*G87</f>
        <v>0</v>
      </c>
      <c r="L87" s="243"/>
      <c r="O87" s="207"/>
    </row>
    <row r="88" spans="2:15" s="107" customFormat="1" ht="27.9" customHeight="1" x14ac:dyDescent="0.3">
      <c r="B88" s="313" t="s">
        <v>110</v>
      </c>
      <c r="C88" s="314"/>
      <c r="D88" s="314"/>
      <c r="E88" s="314"/>
      <c r="F88" s="315"/>
      <c r="G88" s="318"/>
      <c r="H88" s="319"/>
      <c r="I88" s="320"/>
      <c r="J88" s="322"/>
      <c r="K88" s="242"/>
      <c r="L88" s="243"/>
      <c r="O88" s="207"/>
    </row>
    <row r="89" spans="2:15" s="107" customFormat="1" ht="6.75" customHeight="1" x14ac:dyDescent="0.3">
      <c r="B89" s="140"/>
      <c r="C89" s="148"/>
      <c r="D89" s="122"/>
      <c r="E89" s="122"/>
      <c r="F89" s="122"/>
      <c r="G89" s="122"/>
      <c r="H89" s="122"/>
      <c r="I89" s="122"/>
      <c r="J89" s="122"/>
      <c r="K89" s="122"/>
      <c r="L89" s="123"/>
      <c r="O89" s="207"/>
    </row>
    <row r="90" spans="2:15" s="107" customFormat="1" ht="12.6" x14ac:dyDescent="0.3">
      <c r="B90" s="257" t="s">
        <v>114</v>
      </c>
      <c r="C90" s="258"/>
      <c r="D90" s="258"/>
      <c r="E90" s="258"/>
      <c r="F90" s="258"/>
      <c r="G90" s="258"/>
      <c r="H90" s="258"/>
      <c r="I90" s="258"/>
      <c r="J90" s="258"/>
      <c r="K90" s="308">
        <f>K83+K85+K86+K87</f>
        <v>0</v>
      </c>
      <c r="L90" s="309"/>
      <c r="O90" s="207"/>
    </row>
    <row r="91" spans="2:15" s="107" customFormat="1" ht="6.75" customHeight="1" thickBot="1" x14ac:dyDescent="0.35">
      <c r="B91" s="149"/>
      <c r="C91" s="150"/>
      <c r="D91" s="131"/>
      <c r="E91" s="131"/>
      <c r="F91" s="131"/>
      <c r="G91" s="131"/>
      <c r="H91" s="131"/>
      <c r="I91" s="131"/>
      <c r="J91" s="131"/>
      <c r="K91" s="131"/>
      <c r="L91" s="151"/>
      <c r="O91" s="207"/>
    </row>
    <row r="92" spans="2:15" s="107" customFormat="1" ht="6.75" customHeight="1" thickBot="1" x14ac:dyDescent="0.35">
      <c r="B92" s="106"/>
      <c r="C92" s="152"/>
      <c r="D92" s="153"/>
      <c r="E92" s="153"/>
      <c r="F92" s="153"/>
      <c r="G92" s="153"/>
      <c r="H92" s="153"/>
      <c r="I92" s="153"/>
      <c r="J92" s="153"/>
      <c r="K92" s="153"/>
      <c r="L92" s="154"/>
      <c r="O92" s="207"/>
    </row>
    <row r="93" spans="2:15" ht="13.8" thickBot="1" x14ac:dyDescent="0.35">
      <c r="B93" s="96" t="s">
        <v>22</v>
      </c>
      <c r="C93" s="148"/>
      <c r="D93" s="122"/>
      <c r="E93" s="155">
        <v>0</v>
      </c>
      <c r="F93" s="156">
        <f>F22/1000</f>
        <v>0</v>
      </c>
      <c r="G93" s="122" t="s">
        <v>14</v>
      </c>
      <c r="H93" s="122"/>
      <c r="I93" s="122"/>
      <c r="J93" s="141" t="s">
        <v>98</v>
      </c>
      <c r="K93" s="263" t="e">
        <f>K83/F93</f>
        <v>#DIV/0!</v>
      </c>
      <c r="L93" s="264"/>
    </row>
    <row r="94" spans="2:15" ht="13.8" thickBot="1" x14ac:dyDescent="0.35">
      <c r="B94" s="96"/>
      <c r="C94" s="148"/>
      <c r="D94" s="122"/>
      <c r="E94" s="122"/>
      <c r="F94" s="157"/>
      <c r="G94" s="155"/>
      <c r="H94" s="122"/>
      <c r="I94" s="122"/>
      <c r="J94" s="141" t="s">
        <v>99</v>
      </c>
      <c r="K94" s="263" t="e">
        <f>K90/F93</f>
        <v>#DIV/0!</v>
      </c>
      <c r="L94" s="264"/>
    </row>
    <row r="95" spans="2:15" ht="7.5" customHeight="1" thickBot="1" x14ac:dyDescent="0.35">
      <c r="B95" s="129"/>
      <c r="C95" s="150"/>
      <c r="D95" s="131"/>
      <c r="E95" s="158"/>
      <c r="F95" s="158"/>
      <c r="G95" s="131"/>
      <c r="H95" s="131"/>
      <c r="I95" s="131"/>
      <c r="J95" s="159"/>
      <c r="K95" s="160"/>
      <c r="L95" s="161"/>
    </row>
    <row r="96" spans="2:15" ht="6.75" customHeight="1" x14ac:dyDescent="0.3">
      <c r="B96" s="162"/>
      <c r="C96" s="163"/>
      <c r="D96" s="107"/>
      <c r="E96" s="107"/>
      <c r="F96" s="107"/>
      <c r="G96" s="107"/>
      <c r="H96" s="107"/>
      <c r="I96" s="107"/>
      <c r="J96" s="107"/>
      <c r="K96" s="164"/>
      <c r="L96" s="165"/>
    </row>
    <row r="97" spans="2:15" x14ac:dyDescent="0.3">
      <c r="B97" s="96" t="s">
        <v>91</v>
      </c>
      <c r="C97" s="148"/>
      <c r="D97" s="122"/>
      <c r="E97" s="122"/>
      <c r="F97" s="122"/>
      <c r="G97" s="122"/>
      <c r="H97" s="122"/>
      <c r="I97" s="122"/>
      <c r="J97" s="122"/>
      <c r="K97" s="166"/>
      <c r="L97" s="167"/>
    </row>
    <row r="98" spans="2:15" ht="60" customHeight="1" thickBot="1" x14ac:dyDescent="0.35">
      <c r="B98" s="323"/>
      <c r="C98" s="324"/>
      <c r="D98" s="324"/>
      <c r="E98" s="324"/>
      <c r="F98" s="324"/>
      <c r="G98" s="324"/>
      <c r="H98" s="324"/>
      <c r="I98" s="324"/>
      <c r="J98" s="324"/>
      <c r="K98" s="324"/>
      <c r="L98" s="325"/>
    </row>
    <row r="99" spans="2:15" ht="6.75" customHeight="1" thickBot="1" x14ac:dyDescent="0.35">
      <c r="B99" s="168"/>
      <c r="C99" s="169"/>
      <c r="D99" s="169"/>
      <c r="E99" s="169"/>
      <c r="F99" s="169"/>
      <c r="G99" s="169"/>
      <c r="H99" s="169"/>
      <c r="I99" s="169"/>
      <c r="J99" s="169"/>
      <c r="K99" s="170"/>
      <c r="L99" s="171"/>
    </row>
    <row r="100" spans="2:15" ht="6.75" customHeight="1" x14ac:dyDescent="0.3">
      <c r="B100" s="108"/>
      <c r="C100" s="97"/>
      <c r="D100" s="97"/>
      <c r="E100" s="97"/>
      <c r="F100" s="97"/>
      <c r="G100" s="97"/>
      <c r="H100" s="97"/>
      <c r="I100" s="97"/>
      <c r="J100" s="97"/>
      <c r="K100" s="97"/>
      <c r="L100" s="98"/>
    </row>
    <row r="101" spans="2:15" s="107" customFormat="1" ht="12.6" x14ac:dyDescent="0.3">
      <c r="B101" s="172" t="s">
        <v>2</v>
      </c>
      <c r="C101" s="307" t="s">
        <v>3</v>
      </c>
      <c r="D101" s="307"/>
      <c r="E101" s="307"/>
      <c r="F101" s="307"/>
      <c r="G101" s="247" t="s">
        <v>4</v>
      </c>
      <c r="H101" s="247"/>
      <c r="I101" s="247" t="s">
        <v>5</v>
      </c>
      <c r="J101" s="247"/>
      <c r="K101" s="247" t="s">
        <v>6</v>
      </c>
      <c r="L101" s="259"/>
      <c r="O101" s="207"/>
    </row>
    <row r="102" spans="2:15" x14ac:dyDescent="0.3">
      <c r="B102" s="84"/>
      <c r="C102" s="297"/>
      <c r="D102" s="297"/>
      <c r="E102" s="297"/>
      <c r="F102" s="297"/>
      <c r="G102" s="303"/>
      <c r="H102" s="303"/>
      <c r="I102" s="303"/>
      <c r="J102" s="303"/>
      <c r="K102" s="300"/>
      <c r="L102" s="301"/>
    </row>
    <row r="103" spans="2:15" x14ac:dyDescent="0.3">
      <c r="B103" s="85"/>
      <c r="C103" s="296"/>
      <c r="D103" s="296"/>
      <c r="E103" s="296"/>
      <c r="F103" s="296"/>
      <c r="G103" s="302"/>
      <c r="H103" s="302"/>
      <c r="I103" s="302"/>
      <c r="J103" s="302"/>
      <c r="K103" s="298"/>
      <c r="L103" s="299"/>
    </row>
    <row r="104" spans="2:15" ht="6.75" customHeight="1" thickBot="1" x14ac:dyDescent="0.35">
      <c r="B104" s="90"/>
      <c r="C104" s="91"/>
      <c r="D104" s="91"/>
      <c r="E104" s="91"/>
      <c r="F104" s="91"/>
      <c r="G104" s="91"/>
      <c r="H104" s="91"/>
      <c r="I104" s="91"/>
      <c r="J104" s="91"/>
      <c r="K104" s="91"/>
      <c r="L104" s="92"/>
    </row>
    <row r="105" spans="2:15" ht="6.75" customHeight="1" x14ac:dyDescent="0.3">
      <c r="B105" s="108"/>
      <c r="C105" s="101"/>
      <c r="D105" s="101"/>
      <c r="E105" s="101"/>
      <c r="F105" s="101"/>
      <c r="G105" s="101"/>
      <c r="H105" s="101"/>
      <c r="I105" s="101"/>
      <c r="J105" s="101"/>
      <c r="K105" s="101"/>
      <c r="L105" s="102"/>
    </row>
    <row r="106" spans="2:15" ht="54.6" customHeight="1" thickBot="1" x14ac:dyDescent="0.35">
      <c r="B106" s="129" t="s">
        <v>21</v>
      </c>
      <c r="C106" s="304" t="s">
        <v>135</v>
      </c>
      <c r="D106" s="305"/>
      <c r="E106" s="305"/>
      <c r="F106" s="305"/>
      <c r="G106" s="305"/>
      <c r="H106" s="305"/>
      <c r="I106" s="305"/>
      <c r="J106" s="305"/>
      <c r="K106" s="305"/>
      <c r="L106" s="306"/>
    </row>
    <row r="107" spans="2:15" ht="12" customHeight="1" x14ac:dyDescent="0.3">
      <c r="C107" s="295"/>
      <c r="D107" s="295"/>
      <c r="E107" s="295"/>
      <c r="F107" s="295"/>
      <c r="G107" s="295"/>
      <c r="H107" s="295"/>
      <c r="I107" s="295"/>
      <c r="J107" s="295"/>
      <c r="K107" s="295"/>
      <c r="L107" s="295"/>
    </row>
    <row r="108" spans="2:15" x14ac:dyDescent="0.3">
      <c r="C108" s="295"/>
      <c r="D108" s="295"/>
      <c r="E108" s="295"/>
      <c r="F108" s="295"/>
      <c r="G108" s="295"/>
      <c r="H108" s="295"/>
      <c r="I108" s="295"/>
      <c r="J108" s="295"/>
      <c r="K108" s="295"/>
      <c r="L108" s="295"/>
    </row>
    <row r="109" spans="2:15" ht="12" customHeight="1" x14ac:dyDescent="0.3">
      <c r="C109" s="295"/>
      <c r="D109" s="295"/>
      <c r="E109" s="295"/>
      <c r="F109" s="295"/>
      <c r="G109" s="295"/>
      <c r="H109" s="295"/>
      <c r="I109" s="295"/>
      <c r="J109" s="295"/>
      <c r="K109" s="295"/>
      <c r="L109" s="295"/>
    </row>
  </sheetData>
  <sheetProtection algorithmName="SHA-512" hashValue="EX80tpxmnMd4NXW8ODq66mpelaqp/i4KAzrhTmUY5HGDOr7M7JpI5e8Z9OYq1YMoSo09qyYsJZB5lGSGvs2udA==" saltValue="qj0rXJS9haGIuTSw3Z3kdg==" spinCount="100000" sheet="1" selectLockedCells="1"/>
  <mergeCells count="177">
    <mergeCell ref="K80:L80"/>
    <mergeCell ref="K77:L77"/>
    <mergeCell ref="C80:J80"/>
    <mergeCell ref="G58:H58"/>
    <mergeCell ref="D67:F67"/>
    <mergeCell ref="G67:H67"/>
    <mergeCell ref="K67:L67"/>
    <mergeCell ref="G66:H66"/>
    <mergeCell ref="K66:L66"/>
    <mergeCell ref="G72:H72"/>
    <mergeCell ref="K72:L72"/>
    <mergeCell ref="C61:L61"/>
    <mergeCell ref="C65:L65"/>
    <mergeCell ref="K40:L40"/>
    <mergeCell ref="K41:L41"/>
    <mergeCell ref="C49:J49"/>
    <mergeCell ref="C77:F77"/>
    <mergeCell ref="D48:F48"/>
    <mergeCell ref="G48:H48"/>
    <mergeCell ref="K70:L70"/>
    <mergeCell ref="D71:F71"/>
    <mergeCell ref="G71:H71"/>
    <mergeCell ref="K71:L71"/>
    <mergeCell ref="D51:F51"/>
    <mergeCell ref="G51:H51"/>
    <mergeCell ref="K51:L51"/>
    <mergeCell ref="D68:F68"/>
    <mergeCell ref="G68:H68"/>
    <mergeCell ref="K68:L68"/>
    <mergeCell ref="D69:F69"/>
    <mergeCell ref="G69:H69"/>
    <mergeCell ref="K69:L69"/>
    <mergeCell ref="D70:F70"/>
    <mergeCell ref="G70:H70"/>
    <mergeCell ref="G55:H55"/>
    <mergeCell ref="G56:H56"/>
    <mergeCell ref="G57:H57"/>
    <mergeCell ref="K83:L83"/>
    <mergeCell ref="G86:H86"/>
    <mergeCell ref="K86:L86"/>
    <mergeCell ref="C108:L109"/>
    <mergeCell ref="C103:F103"/>
    <mergeCell ref="C102:F102"/>
    <mergeCell ref="K103:L103"/>
    <mergeCell ref="K102:L102"/>
    <mergeCell ref="I103:J103"/>
    <mergeCell ref="I102:J102"/>
    <mergeCell ref="G103:H103"/>
    <mergeCell ref="G102:H102"/>
    <mergeCell ref="C107:L107"/>
    <mergeCell ref="C106:L106"/>
    <mergeCell ref="C101:F101"/>
    <mergeCell ref="G101:H101"/>
    <mergeCell ref="K90:L90"/>
    <mergeCell ref="B87:F87"/>
    <mergeCell ref="B88:F88"/>
    <mergeCell ref="G87:H88"/>
    <mergeCell ref="I87:I88"/>
    <mergeCell ref="J87:J88"/>
    <mergeCell ref="K94:L94"/>
    <mergeCell ref="B98:L98"/>
    <mergeCell ref="D33:J33"/>
    <mergeCell ref="K22:L22"/>
    <mergeCell ref="D72:F72"/>
    <mergeCell ref="C73:J73"/>
    <mergeCell ref="C74:L74"/>
    <mergeCell ref="G78:H78"/>
    <mergeCell ref="K78:L78"/>
    <mergeCell ref="G76:H76"/>
    <mergeCell ref="K76:L76"/>
    <mergeCell ref="D53:F53"/>
    <mergeCell ref="D54:F54"/>
    <mergeCell ref="D55:F55"/>
    <mergeCell ref="D56:F56"/>
    <mergeCell ref="D57:F57"/>
    <mergeCell ref="D58:F58"/>
    <mergeCell ref="D59:F59"/>
    <mergeCell ref="G53:H53"/>
    <mergeCell ref="G54:H54"/>
    <mergeCell ref="G22:J22"/>
    <mergeCell ref="D47:J47"/>
    <mergeCell ref="K47:L47"/>
    <mergeCell ref="K48:L48"/>
    <mergeCell ref="D66:F66"/>
    <mergeCell ref="C50:L50"/>
    <mergeCell ref="B83:J83"/>
    <mergeCell ref="D34:J34"/>
    <mergeCell ref="B90:J90"/>
    <mergeCell ref="K37:L37"/>
    <mergeCell ref="K101:L101"/>
    <mergeCell ref="B2:L6"/>
    <mergeCell ref="D63:F63"/>
    <mergeCell ref="K73:L73"/>
    <mergeCell ref="K93:L93"/>
    <mergeCell ref="B8:D8"/>
    <mergeCell ref="B10:D10"/>
    <mergeCell ref="B12:D12"/>
    <mergeCell ref="B14:D14"/>
    <mergeCell ref="B7:L7"/>
    <mergeCell ref="E8:L8"/>
    <mergeCell ref="K45:L45"/>
    <mergeCell ref="K42:L42"/>
    <mergeCell ref="K12:L12"/>
    <mergeCell ref="K10:L10"/>
    <mergeCell ref="K33:L33"/>
    <mergeCell ref="K14:L14"/>
    <mergeCell ref="G77:H77"/>
    <mergeCell ref="K85:L85"/>
    <mergeCell ref="G85:H85"/>
    <mergeCell ref="K87:L88"/>
    <mergeCell ref="G10:J10"/>
    <mergeCell ref="I101:J101"/>
    <mergeCell ref="E10:F10"/>
    <mergeCell ref="G12:J12"/>
    <mergeCell ref="G14:J14"/>
    <mergeCell ref="E12:F12"/>
    <mergeCell ref="E14:F14"/>
    <mergeCell ref="K18:L18"/>
    <mergeCell ref="D52:F52"/>
    <mergeCell ref="D36:J36"/>
    <mergeCell ref="B30:E30"/>
    <mergeCell ref="F30:L30"/>
    <mergeCell ref="B20:E20"/>
    <mergeCell ref="B18:E18"/>
    <mergeCell ref="B24:E24"/>
    <mergeCell ref="B28:E28"/>
    <mergeCell ref="G18:J18"/>
    <mergeCell ref="D46:J46"/>
    <mergeCell ref="K46:L46"/>
    <mergeCell ref="K24:L24"/>
    <mergeCell ref="G28:J28"/>
    <mergeCell ref="G26:J26"/>
    <mergeCell ref="G24:J24"/>
    <mergeCell ref="K20:L20"/>
    <mergeCell ref="D45:J45"/>
    <mergeCell ref="K38:L38"/>
    <mergeCell ref="K39:L39"/>
    <mergeCell ref="D37:J37"/>
    <mergeCell ref="B26:E26"/>
    <mergeCell ref="B22:E22"/>
    <mergeCell ref="D44:J44"/>
    <mergeCell ref="D43:J43"/>
    <mergeCell ref="D42:J42"/>
    <mergeCell ref="D41:J41"/>
    <mergeCell ref="D40:J40"/>
    <mergeCell ref="D39:J39"/>
    <mergeCell ref="G20:J20"/>
    <mergeCell ref="K43:L43"/>
    <mergeCell ref="C32:L32"/>
    <mergeCell ref="K28:L28"/>
    <mergeCell ref="K26:L26"/>
    <mergeCell ref="K34:L34"/>
    <mergeCell ref="K35:L35"/>
    <mergeCell ref="K36:L36"/>
    <mergeCell ref="K44:L44"/>
    <mergeCell ref="D38:J38"/>
    <mergeCell ref="D35:J35"/>
    <mergeCell ref="K49:L49"/>
    <mergeCell ref="K63:L63"/>
    <mergeCell ref="K52:L52"/>
    <mergeCell ref="K60:L60"/>
    <mergeCell ref="D62:F62"/>
    <mergeCell ref="G62:H62"/>
    <mergeCell ref="K62:L62"/>
    <mergeCell ref="C64:J64"/>
    <mergeCell ref="K64:L64"/>
    <mergeCell ref="C60:J60"/>
    <mergeCell ref="G63:H63"/>
    <mergeCell ref="G59:H59"/>
    <mergeCell ref="K53:L53"/>
    <mergeCell ref="K54:L54"/>
    <mergeCell ref="K55:L55"/>
    <mergeCell ref="K56:L56"/>
    <mergeCell ref="K57:L57"/>
    <mergeCell ref="K58:L58"/>
    <mergeCell ref="K59:L59"/>
    <mergeCell ref="G52:J52"/>
  </mergeCells>
  <dataValidations xWindow="1016" yWindow="849" count="3">
    <dataValidation type="list" allowBlank="1" showInputMessage="1" showErrorMessage="1" sqref="K20:L20 K22:L22 K24:L24 K26:L26" xr:uid="{B129B19A-4BD6-4DFE-ADE6-52944347A844}">
      <formula1>$O$22:$O$23</formula1>
    </dataValidation>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xr:uid="{E227416D-F51F-48B5-87F7-0AC96A192737}"/>
    <dataValidation type="list" allowBlank="1" showInputMessage="1" showErrorMessage="1" sqref="I76" xr:uid="{10B1C366-35C1-4912-8C98-40C3BE74C8BE}">
      <formula1>$O$77:$O$78</formula1>
    </dataValidation>
  </dataValidations>
  <hyperlinks>
    <hyperlink ref="B88" r:id="rId1" xr:uid="{72A4647F-1559-4459-8845-EA8CBE4A0E1A}"/>
  </hyperlinks>
  <printOptions horizontalCentered="1" verticalCentered="1"/>
  <pageMargins left="0" right="0" top="0" bottom="0" header="0" footer="0"/>
  <pageSetup paperSize="9" scale="53"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658B4-0837-4C5C-A684-1586B21CF7FC}">
  <sheetPr>
    <pageSetUpPr fitToPage="1"/>
  </sheetPr>
  <dimension ref="A2:K31"/>
  <sheetViews>
    <sheetView showZeros="0" view="pageBreakPreview" zoomScale="115" zoomScaleNormal="100" zoomScaleSheetLayoutView="115" workbookViewId="0">
      <selection activeCell="D8" sqref="D8:K8"/>
    </sheetView>
  </sheetViews>
  <sheetFormatPr defaultColWidth="9.109375" defaultRowHeight="13.2" x14ac:dyDescent="0.3"/>
  <cols>
    <col min="1" max="1" width="8.88671875" style="1" customWidth="1"/>
    <col min="2" max="2" width="5.44140625" style="1" customWidth="1"/>
    <col min="3" max="3" width="19.5546875" style="1" customWidth="1"/>
    <col min="4" max="4" width="9.109375" style="1"/>
    <col min="5" max="5" width="23.44140625" style="1" customWidth="1"/>
    <col min="6" max="6" width="11.44140625" style="1" customWidth="1"/>
    <col min="7" max="7" width="12.88671875" style="1" customWidth="1"/>
    <col min="8" max="8" width="7.6640625" style="1" customWidth="1"/>
    <col min="9" max="9" width="16.44140625" style="1" customWidth="1"/>
    <col min="10" max="10" width="21.44140625" style="1" customWidth="1"/>
    <col min="11" max="11" width="9.21875" style="1" customWidth="1"/>
    <col min="12" max="12" width="2.33203125" style="1" customWidth="1"/>
    <col min="13" max="16384" width="9.109375" style="1"/>
  </cols>
  <sheetData>
    <row r="2" spans="1:11" ht="15.75" customHeight="1" x14ac:dyDescent="0.3">
      <c r="A2" s="343" t="s">
        <v>169</v>
      </c>
      <c r="B2" s="343"/>
      <c r="C2" s="343"/>
      <c r="D2" s="343"/>
      <c r="E2" s="343"/>
      <c r="F2" s="343"/>
      <c r="G2" s="343"/>
      <c r="H2" s="343"/>
      <c r="I2" s="343"/>
      <c r="J2" s="343"/>
      <c r="K2" s="343"/>
    </row>
    <row r="3" spans="1:11" ht="15" customHeight="1" x14ac:dyDescent="0.3">
      <c r="A3" s="343"/>
      <c r="B3" s="343"/>
      <c r="C3" s="343"/>
      <c r="D3" s="343"/>
      <c r="E3" s="343"/>
      <c r="F3" s="343"/>
      <c r="G3" s="343"/>
      <c r="H3" s="343"/>
      <c r="I3" s="343"/>
      <c r="J3" s="343"/>
      <c r="K3" s="343"/>
    </row>
    <row r="4" spans="1:11" ht="15" customHeight="1" x14ac:dyDescent="0.3">
      <c r="A4" s="343"/>
      <c r="B4" s="343"/>
      <c r="C4" s="343"/>
      <c r="D4" s="343"/>
      <c r="E4" s="343"/>
      <c r="F4" s="343"/>
      <c r="G4" s="343"/>
      <c r="H4" s="343"/>
      <c r="I4" s="343"/>
      <c r="J4" s="343"/>
      <c r="K4" s="343"/>
    </row>
    <row r="5" spans="1:11" ht="15" customHeight="1" x14ac:dyDescent="0.3">
      <c r="A5" s="343"/>
      <c r="B5" s="343"/>
      <c r="C5" s="343"/>
      <c r="D5" s="343"/>
      <c r="E5" s="343"/>
      <c r="F5" s="343"/>
      <c r="G5" s="343"/>
      <c r="H5" s="343"/>
      <c r="I5" s="343"/>
      <c r="J5" s="343"/>
      <c r="K5" s="343"/>
    </row>
    <row r="6" spans="1:11" ht="6" customHeight="1" x14ac:dyDescent="0.3">
      <c r="A6" s="343"/>
      <c r="B6" s="343"/>
      <c r="C6" s="343"/>
      <c r="D6" s="343"/>
      <c r="E6" s="343"/>
      <c r="F6" s="343"/>
      <c r="G6" s="343"/>
      <c r="H6" s="343"/>
      <c r="I6" s="343"/>
      <c r="J6" s="343"/>
      <c r="K6" s="343"/>
    </row>
    <row r="7" spans="1:11" ht="46.2" customHeight="1" thickBot="1" x14ac:dyDescent="0.35">
      <c r="A7" s="344" t="s">
        <v>170</v>
      </c>
      <c r="B7" s="344"/>
      <c r="C7" s="344"/>
      <c r="D7" s="344"/>
      <c r="E7" s="344"/>
      <c r="F7" s="344"/>
      <c r="G7" s="344"/>
      <c r="H7" s="344"/>
      <c r="I7" s="344"/>
      <c r="J7" s="344"/>
      <c r="K7" s="344"/>
    </row>
    <row r="8" spans="1:11" ht="15" customHeight="1" x14ac:dyDescent="0.3">
      <c r="A8" s="345" t="s">
        <v>7</v>
      </c>
      <c r="B8" s="346"/>
      <c r="C8" s="346"/>
      <c r="D8" s="347">
        <f>'Cost Estimate'!E8</f>
        <v>0</v>
      </c>
      <c r="E8" s="348"/>
      <c r="F8" s="348"/>
      <c r="G8" s="348"/>
      <c r="H8" s="348"/>
      <c r="I8" s="348"/>
      <c r="J8" s="348"/>
      <c r="K8" s="349"/>
    </row>
    <row r="9" spans="1:11" ht="6.75" customHeight="1" x14ac:dyDescent="0.3">
      <c r="A9" s="340"/>
      <c r="B9" s="341"/>
      <c r="C9" s="341"/>
      <c r="D9" s="341"/>
      <c r="E9" s="341"/>
      <c r="F9" s="341"/>
      <c r="G9" s="341"/>
      <c r="H9" s="341"/>
      <c r="I9" s="341"/>
      <c r="J9" s="341"/>
      <c r="K9" s="342"/>
    </row>
    <row r="10" spans="1:11" ht="15" customHeight="1" x14ac:dyDescent="0.3">
      <c r="A10" s="350" t="s">
        <v>100</v>
      </c>
      <c r="B10" s="351"/>
      <c r="C10" s="351"/>
      <c r="D10" s="352">
        <f>'Cost Estimate'!E10</f>
        <v>0</v>
      </c>
      <c r="E10" s="353"/>
      <c r="F10" s="351" t="s">
        <v>154</v>
      </c>
      <c r="G10" s="351"/>
      <c r="H10" s="351"/>
      <c r="I10" s="351"/>
      <c r="J10" s="354">
        <f>'Cost Estimate'!K10</f>
        <v>0</v>
      </c>
      <c r="K10" s="355"/>
    </row>
    <row r="11" spans="1:11" ht="6.75" customHeight="1" x14ac:dyDescent="0.3">
      <c r="A11" s="340"/>
      <c r="B11" s="341"/>
      <c r="C11" s="341"/>
      <c r="D11" s="341"/>
      <c r="E11" s="341"/>
      <c r="F11" s="341"/>
      <c r="G11" s="341"/>
      <c r="H11" s="341"/>
      <c r="I11" s="341"/>
      <c r="J11" s="341"/>
      <c r="K11" s="342"/>
    </row>
    <row r="12" spans="1:11" ht="15" customHeight="1" x14ac:dyDescent="0.3">
      <c r="A12" s="350" t="s">
        <v>155</v>
      </c>
      <c r="B12" s="351"/>
      <c r="C12" s="351"/>
      <c r="D12" s="352">
        <f>'Cost Estimate'!E12</f>
        <v>0</v>
      </c>
      <c r="E12" s="353"/>
      <c r="F12" s="356" t="s">
        <v>156</v>
      </c>
      <c r="G12" s="357"/>
      <c r="H12" s="357"/>
      <c r="I12" s="357"/>
      <c r="J12" s="354">
        <f>'Cost Estimate'!K12</f>
        <v>0</v>
      </c>
      <c r="K12" s="355"/>
    </row>
    <row r="13" spans="1:11" ht="6.75" customHeight="1" x14ac:dyDescent="0.3">
      <c r="A13" s="340"/>
      <c r="B13" s="341"/>
      <c r="C13" s="341"/>
      <c r="D13" s="341"/>
      <c r="E13" s="341"/>
      <c r="F13" s="341"/>
      <c r="G13" s="341"/>
      <c r="H13" s="341"/>
      <c r="I13" s="341"/>
      <c r="J13" s="341"/>
      <c r="K13" s="342"/>
    </row>
    <row r="14" spans="1:11" ht="14.4" customHeight="1" x14ac:dyDescent="0.3">
      <c r="A14" s="350" t="s">
        <v>157</v>
      </c>
      <c r="B14" s="351"/>
      <c r="C14" s="351"/>
      <c r="D14" s="352">
        <f>'Cost Estimate'!E14</f>
        <v>0</v>
      </c>
      <c r="E14" s="358"/>
      <c r="F14" s="357" t="s">
        <v>80</v>
      </c>
      <c r="G14" s="357"/>
      <c r="H14" s="357"/>
      <c r="I14" s="357"/>
      <c r="J14" s="354">
        <f>'Cost Estimate'!K14</f>
        <v>0</v>
      </c>
      <c r="K14" s="355"/>
    </row>
    <row r="15" spans="1:11" ht="13.8" thickBot="1" x14ac:dyDescent="0.35">
      <c r="A15" s="185"/>
      <c r="B15" s="186"/>
      <c r="C15" s="186"/>
      <c r="D15" s="186"/>
      <c r="E15" s="186"/>
      <c r="F15" s="186"/>
      <c r="G15" s="186"/>
      <c r="H15" s="186"/>
      <c r="I15" s="186"/>
      <c r="J15" s="186"/>
      <c r="K15" s="187"/>
    </row>
    <row r="16" spans="1:11" s="3" customFormat="1" ht="12.6" x14ac:dyDescent="0.3">
      <c r="A16" s="188">
        <v>1</v>
      </c>
      <c r="B16" s="189" t="s">
        <v>158</v>
      </c>
      <c r="C16" s="190"/>
      <c r="D16" s="190"/>
      <c r="E16" s="190"/>
      <c r="F16" s="190"/>
      <c r="G16" s="190"/>
      <c r="H16" s="190"/>
      <c r="I16" s="190"/>
      <c r="J16" s="190"/>
      <c r="K16" s="191"/>
    </row>
    <row r="17" spans="1:11" ht="15" customHeight="1" x14ac:dyDescent="0.3">
      <c r="A17" s="4"/>
      <c r="B17" s="184" t="s">
        <v>159</v>
      </c>
      <c r="C17" s="359" t="s">
        <v>160</v>
      </c>
      <c r="D17" s="360"/>
      <c r="E17" s="361"/>
      <c r="F17" s="362">
        <v>1</v>
      </c>
      <c r="G17" s="362"/>
      <c r="H17" s="192" t="s">
        <v>48</v>
      </c>
      <c r="I17" s="198">
        <f>'Cost Estimate'!K53</f>
        <v>0</v>
      </c>
      <c r="J17" s="363">
        <f>F17*I17</f>
        <v>0</v>
      </c>
      <c r="K17" s="364"/>
    </row>
    <row r="18" spans="1:11" ht="15" customHeight="1" x14ac:dyDescent="0.3">
      <c r="A18" s="4"/>
      <c r="B18" s="184" t="s">
        <v>161</v>
      </c>
      <c r="C18" s="359" t="s">
        <v>148</v>
      </c>
      <c r="D18" s="360"/>
      <c r="E18" s="361"/>
      <c r="F18" s="362">
        <v>1</v>
      </c>
      <c r="G18" s="362"/>
      <c r="H18" s="192" t="s">
        <v>48</v>
      </c>
      <c r="I18" s="198">
        <f>'Cost Estimate'!K54</f>
        <v>0</v>
      </c>
      <c r="J18" s="363">
        <f t="shared" ref="J18:J23" si="0">F18*I18</f>
        <v>0</v>
      </c>
      <c r="K18" s="364"/>
    </row>
    <row r="19" spans="1:11" ht="15" customHeight="1" x14ac:dyDescent="0.3">
      <c r="A19" s="4"/>
      <c r="B19" s="184" t="s">
        <v>162</v>
      </c>
      <c r="C19" s="359" t="s">
        <v>149</v>
      </c>
      <c r="D19" s="360"/>
      <c r="E19" s="361"/>
      <c r="F19" s="362">
        <v>1</v>
      </c>
      <c r="G19" s="362"/>
      <c r="H19" s="192" t="s">
        <v>48</v>
      </c>
      <c r="I19" s="198">
        <f>'Cost Estimate'!K55</f>
        <v>0</v>
      </c>
      <c r="J19" s="363">
        <f t="shared" si="0"/>
        <v>0</v>
      </c>
      <c r="K19" s="364"/>
    </row>
    <row r="20" spans="1:11" ht="15" customHeight="1" x14ac:dyDescent="0.3">
      <c r="A20" s="4"/>
      <c r="B20" s="184" t="s">
        <v>163</v>
      </c>
      <c r="C20" s="359" t="s">
        <v>150</v>
      </c>
      <c r="D20" s="360"/>
      <c r="E20" s="361"/>
      <c r="F20" s="362">
        <v>1</v>
      </c>
      <c r="G20" s="362"/>
      <c r="H20" s="192" t="s">
        <v>48</v>
      </c>
      <c r="I20" s="198">
        <f>'Cost Estimate'!K56</f>
        <v>0</v>
      </c>
      <c r="J20" s="363">
        <f t="shared" si="0"/>
        <v>0</v>
      </c>
      <c r="K20" s="364"/>
    </row>
    <row r="21" spans="1:11" ht="15" customHeight="1" x14ac:dyDescent="0.3">
      <c r="A21" s="4"/>
      <c r="B21" s="184" t="s">
        <v>164</v>
      </c>
      <c r="C21" s="359" t="s">
        <v>151</v>
      </c>
      <c r="D21" s="360"/>
      <c r="E21" s="361"/>
      <c r="F21" s="362">
        <v>1</v>
      </c>
      <c r="G21" s="362"/>
      <c r="H21" s="192" t="s">
        <v>48</v>
      </c>
      <c r="I21" s="198">
        <f>'Cost Estimate'!K57</f>
        <v>0</v>
      </c>
      <c r="J21" s="363">
        <f t="shared" si="0"/>
        <v>0</v>
      </c>
      <c r="K21" s="364"/>
    </row>
    <row r="22" spans="1:11" ht="15" customHeight="1" x14ac:dyDescent="0.3">
      <c r="A22" s="4"/>
      <c r="B22" s="184" t="s">
        <v>165</v>
      </c>
      <c r="C22" s="359" t="s">
        <v>152</v>
      </c>
      <c r="D22" s="360"/>
      <c r="E22" s="361"/>
      <c r="F22" s="362">
        <v>1</v>
      </c>
      <c r="G22" s="362"/>
      <c r="H22" s="192" t="s">
        <v>48</v>
      </c>
      <c r="I22" s="198">
        <f>'Cost Estimate'!K49+'Cost Estimate'!K58+'Cost Estimate'!K64+'Cost Estimate'!K73+'Cost Estimate'!K80</f>
        <v>0</v>
      </c>
      <c r="J22" s="363">
        <f t="shared" si="0"/>
        <v>0</v>
      </c>
      <c r="K22" s="364"/>
    </row>
    <row r="23" spans="1:11" ht="15" customHeight="1" x14ac:dyDescent="0.3">
      <c r="A23" s="4"/>
      <c r="B23" s="184" t="s">
        <v>166</v>
      </c>
      <c r="C23" s="359" t="s">
        <v>153</v>
      </c>
      <c r="D23" s="360"/>
      <c r="E23" s="361"/>
      <c r="F23" s="362">
        <v>1</v>
      </c>
      <c r="G23" s="362"/>
      <c r="H23" s="192" t="s">
        <v>48</v>
      </c>
      <c r="I23" s="198">
        <f>'Cost Estimate'!K59</f>
        <v>0</v>
      </c>
      <c r="J23" s="363">
        <f t="shared" si="0"/>
        <v>0</v>
      </c>
      <c r="K23" s="364"/>
    </row>
    <row r="24" spans="1:11" ht="6" customHeight="1" x14ac:dyDescent="0.3">
      <c r="A24" s="4"/>
      <c r="B24" s="366"/>
      <c r="C24" s="367"/>
      <c r="D24" s="367"/>
      <c r="E24" s="367"/>
      <c r="F24" s="367"/>
      <c r="G24" s="367"/>
      <c r="H24" s="367"/>
      <c r="I24" s="367"/>
      <c r="J24" s="367"/>
      <c r="K24" s="368"/>
    </row>
    <row r="25" spans="1:11" ht="15" customHeight="1" x14ac:dyDescent="0.3">
      <c r="A25" s="4"/>
      <c r="B25" s="369" t="s">
        <v>167</v>
      </c>
      <c r="C25" s="370"/>
      <c r="D25" s="370"/>
      <c r="E25" s="370"/>
      <c r="F25" s="370"/>
      <c r="G25" s="370"/>
      <c r="H25" s="370"/>
      <c r="I25" s="371"/>
      <c r="J25" s="372">
        <f>SUM(J17:K23)</f>
        <v>0</v>
      </c>
      <c r="K25" s="373"/>
    </row>
    <row r="26" spans="1:11" ht="15" customHeight="1" thickBot="1" x14ac:dyDescent="0.35">
      <c r="A26" s="4"/>
      <c r="B26" s="366"/>
      <c r="C26" s="367"/>
      <c r="D26" s="367"/>
      <c r="E26" s="367"/>
      <c r="F26" s="367"/>
      <c r="G26" s="367"/>
      <c r="H26" s="367"/>
      <c r="I26" s="367"/>
      <c r="J26" s="367"/>
      <c r="K26" s="368"/>
    </row>
    <row r="27" spans="1:11" ht="6.75" customHeight="1" x14ac:dyDescent="0.3">
      <c r="A27" s="193"/>
      <c r="B27" s="194"/>
      <c r="C27" s="195"/>
      <c r="D27" s="194"/>
      <c r="E27" s="194"/>
      <c r="F27" s="194"/>
      <c r="G27" s="194"/>
      <c r="H27" s="194"/>
      <c r="I27" s="194"/>
      <c r="J27" s="194"/>
      <c r="K27" s="196"/>
    </row>
    <row r="28" spans="1:11" ht="53.25" customHeight="1" thickBot="1" x14ac:dyDescent="0.35">
      <c r="A28" s="197" t="s">
        <v>21</v>
      </c>
      <c r="B28" s="374" t="s">
        <v>168</v>
      </c>
      <c r="C28" s="374"/>
      <c r="D28" s="374"/>
      <c r="E28" s="374"/>
      <c r="F28" s="374"/>
      <c r="G28" s="374"/>
      <c r="H28" s="374"/>
      <c r="I28" s="374"/>
      <c r="J28" s="374"/>
      <c r="K28" s="375"/>
    </row>
    <row r="29" spans="1:11" ht="11.1" customHeight="1" x14ac:dyDescent="0.3">
      <c r="B29" s="365"/>
      <c r="C29" s="365"/>
      <c r="D29" s="365"/>
      <c r="E29" s="365"/>
      <c r="F29" s="365"/>
      <c r="G29" s="365"/>
      <c r="H29" s="365"/>
      <c r="I29" s="365"/>
      <c r="J29" s="365"/>
      <c r="K29" s="365"/>
    </row>
    <row r="30" spans="1:11" x14ac:dyDescent="0.3">
      <c r="B30" s="365"/>
      <c r="C30" s="365"/>
      <c r="D30" s="365"/>
      <c r="E30" s="365"/>
      <c r="F30" s="365"/>
      <c r="G30" s="365"/>
      <c r="H30" s="365"/>
      <c r="I30" s="365"/>
      <c r="J30" s="365"/>
      <c r="K30" s="365"/>
    </row>
    <row r="31" spans="1:11" ht="12" customHeight="1" x14ac:dyDescent="0.3">
      <c r="B31" s="365"/>
      <c r="C31" s="365"/>
      <c r="D31" s="365"/>
      <c r="E31" s="365"/>
      <c r="F31" s="365"/>
      <c r="G31" s="365"/>
      <c r="H31" s="365"/>
      <c r="I31" s="365"/>
      <c r="J31" s="365"/>
      <c r="K31" s="365"/>
    </row>
  </sheetData>
  <sheetProtection algorithmName="SHA-512" hashValue="uXqhO28Q4PjRfMdiMrl8XvOjqdc3l/8nFdtPLyj13sQRvJNbeitz2RoBRckiuo2hBLUc/J7t6lvfVtOhMf3Obg==" saltValue="eclA7b4EKYMUDZMYpbDsRQ==" spinCount="100000" sheet="1" selectLockedCells="1"/>
  <mergeCells count="47">
    <mergeCell ref="B30:K31"/>
    <mergeCell ref="B24:K24"/>
    <mergeCell ref="B25:I25"/>
    <mergeCell ref="J25:K25"/>
    <mergeCell ref="B26:K26"/>
    <mergeCell ref="B28:K28"/>
    <mergeCell ref="B29:K29"/>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verticalCentered="1"/>
  <pageMargins left="0.59055118110236227" right="0" top="0" bottom="0" header="0" footer="0"/>
  <pageSetup paperSize="9" scale="9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8B1D-A080-475D-8C27-EEE162822B72}">
  <sheetPr codeName="Sheet2">
    <pageSetUpPr fitToPage="1"/>
  </sheetPr>
  <dimension ref="A2:N119"/>
  <sheetViews>
    <sheetView showZeros="0" view="pageBreakPreview" topLeftCell="A25" zoomScale="70" zoomScaleNormal="100" zoomScaleSheetLayoutView="70" workbookViewId="0">
      <selection activeCell="C71" sqref="C71:F71"/>
    </sheetView>
  </sheetViews>
  <sheetFormatPr defaultColWidth="9.109375" defaultRowHeight="13.2" x14ac:dyDescent="0.3"/>
  <cols>
    <col min="1" max="1" width="2.33203125" style="1" customWidth="1"/>
    <col min="2" max="2" width="11.44140625" style="1" customWidth="1"/>
    <col min="3" max="3" width="5.44140625" style="1" customWidth="1"/>
    <col min="4" max="4" width="26.44140625" style="1" customWidth="1"/>
    <col min="5" max="6" width="9.109375" style="1"/>
    <col min="7" max="7" width="9.109375" style="1" customWidth="1"/>
    <col min="8" max="8" width="5.44140625" style="1" customWidth="1"/>
    <col min="9" max="12" width="9.109375" style="1"/>
    <col min="13" max="13" width="2.33203125" style="1" customWidth="1"/>
    <col min="14" max="16384" width="9.109375" style="1"/>
  </cols>
  <sheetData>
    <row r="2" spans="2:12" ht="15.75" customHeight="1" x14ac:dyDescent="0.3">
      <c r="B2" s="343" t="s">
        <v>78</v>
      </c>
      <c r="C2" s="343"/>
      <c r="D2" s="343"/>
      <c r="E2" s="343"/>
      <c r="F2" s="343"/>
      <c r="G2" s="343"/>
      <c r="H2" s="343"/>
      <c r="I2" s="343"/>
      <c r="J2" s="343"/>
      <c r="K2" s="16"/>
      <c r="L2" s="16"/>
    </row>
    <row r="3" spans="2:12" ht="15" customHeight="1" x14ac:dyDescent="0.3">
      <c r="B3" s="343"/>
      <c r="C3" s="343"/>
      <c r="D3" s="343"/>
      <c r="E3" s="343"/>
      <c r="F3" s="343"/>
      <c r="G3" s="343"/>
      <c r="H3" s="343"/>
      <c r="I3" s="343"/>
      <c r="J3" s="343"/>
      <c r="K3" s="16"/>
      <c r="L3" s="16"/>
    </row>
    <row r="4" spans="2:12" ht="15" customHeight="1" x14ac:dyDescent="0.3">
      <c r="B4" s="343"/>
      <c r="C4" s="343"/>
      <c r="D4" s="343"/>
      <c r="E4" s="343"/>
      <c r="F4" s="343"/>
      <c r="G4" s="343"/>
      <c r="H4" s="343"/>
      <c r="I4" s="343"/>
      <c r="J4" s="343"/>
      <c r="K4" s="16"/>
      <c r="L4" s="16"/>
    </row>
    <row r="5" spans="2:12" ht="6" customHeight="1" x14ac:dyDescent="0.3">
      <c r="B5" s="343"/>
      <c r="C5" s="343"/>
      <c r="D5" s="343"/>
      <c r="E5" s="343"/>
      <c r="F5" s="343"/>
      <c r="G5" s="343"/>
      <c r="H5" s="343"/>
      <c r="I5" s="343"/>
      <c r="J5" s="343"/>
      <c r="K5" s="16"/>
      <c r="L5" s="16"/>
    </row>
    <row r="6" spans="2:12" ht="13.8" thickBot="1" x14ac:dyDescent="0.35">
      <c r="B6" s="387"/>
      <c r="C6" s="387"/>
      <c r="D6" s="387"/>
      <c r="E6" s="387"/>
      <c r="F6" s="387"/>
      <c r="G6" s="387"/>
      <c r="H6" s="387"/>
      <c r="I6" s="387"/>
      <c r="J6" s="387"/>
      <c r="K6" s="387"/>
      <c r="L6" s="387"/>
    </row>
    <row r="7" spans="2:12" ht="15" customHeight="1" x14ac:dyDescent="0.3">
      <c r="B7" s="404" t="s">
        <v>7</v>
      </c>
      <c r="C7" s="405"/>
      <c r="D7" s="405"/>
      <c r="E7" s="406">
        <f>'Cost Estimate'!E8</f>
        <v>0</v>
      </c>
      <c r="F7" s="406"/>
      <c r="G7" s="406"/>
      <c r="H7" s="406"/>
      <c r="I7" s="406"/>
      <c r="J7" s="406"/>
      <c r="K7" s="406"/>
      <c r="L7" s="407"/>
    </row>
    <row r="8" spans="2:12" ht="6.75" customHeight="1" x14ac:dyDescent="0.3">
      <c r="B8" s="11"/>
      <c r="C8" s="7"/>
      <c r="D8" s="7"/>
      <c r="E8" s="7"/>
      <c r="F8" s="7"/>
      <c r="G8" s="7"/>
      <c r="H8" s="7"/>
      <c r="I8" s="7"/>
      <c r="J8" s="7"/>
      <c r="K8" s="7"/>
      <c r="L8" s="8"/>
    </row>
    <row r="9" spans="2:12" ht="15" customHeight="1" x14ac:dyDescent="0.3">
      <c r="B9" s="408" t="s">
        <v>100</v>
      </c>
      <c r="C9" s="409"/>
      <c r="D9" s="409"/>
      <c r="E9" s="410">
        <f>'Cost Estimate'!E10</f>
        <v>0</v>
      </c>
      <c r="F9" s="410"/>
      <c r="G9" s="410"/>
      <c r="H9" s="410"/>
      <c r="I9" s="410"/>
      <c r="J9" s="410"/>
      <c r="K9" s="410"/>
      <c r="L9" s="411"/>
    </row>
    <row r="10" spans="2:12" ht="6.75" customHeight="1" x14ac:dyDescent="0.3">
      <c r="B10" s="11"/>
      <c r="C10" s="7"/>
      <c r="D10" s="7"/>
      <c r="E10" s="7"/>
      <c r="F10" s="7"/>
      <c r="G10" s="7"/>
      <c r="H10" s="7"/>
      <c r="I10" s="7"/>
      <c r="J10" s="7"/>
      <c r="K10" s="7"/>
      <c r="L10" s="8"/>
    </row>
    <row r="11" spans="2:12" ht="15" customHeight="1" x14ac:dyDescent="0.3">
      <c r="B11" s="408" t="s">
        <v>132</v>
      </c>
      <c r="C11" s="409"/>
      <c r="D11" s="409"/>
      <c r="E11" s="410">
        <f>'Cost Estimate'!E12</f>
        <v>0</v>
      </c>
      <c r="F11" s="410"/>
      <c r="G11" s="410"/>
      <c r="H11" s="410"/>
      <c r="I11" s="410"/>
      <c r="J11" s="410"/>
      <c r="K11" s="410"/>
      <c r="L11" s="411"/>
    </row>
    <row r="12" spans="2:12" ht="6.75" customHeight="1" x14ac:dyDescent="0.3">
      <c r="B12" s="11"/>
      <c r="C12" s="7"/>
      <c r="D12" s="7"/>
      <c r="E12" s="7"/>
      <c r="F12" s="7"/>
      <c r="G12" s="7"/>
      <c r="H12" s="7"/>
      <c r="I12" s="7"/>
      <c r="J12" s="7"/>
      <c r="K12" s="7"/>
      <c r="L12" s="8"/>
    </row>
    <row r="13" spans="2:12" ht="15" customHeight="1" x14ac:dyDescent="0.3">
      <c r="B13" s="408" t="s">
        <v>0</v>
      </c>
      <c r="C13" s="409"/>
      <c r="D13" s="409"/>
      <c r="E13" s="410">
        <f>'Cost Estimate'!E14</f>
        <v>0</v>
      </c>
      <c r="F13" s="410"/>
      <c r="G13" s="410"/>
      <c r="H13" s="410"/>
      <c r="I13" s="410"/>
      <c r="J13" s="410"/>
      <c r="K13" s="410"/>
      <c r="L13" s="411"/>
    </row>
    <row r="14" spans="2:12" ht="6.75" customHeight="1" x14ac:dyDescent="0.3">
      <c r="B14" s="11"/>
      <c r="C14" s="7"/>
      <c r="D14" s="7"/>
      <c r="E14" s="7"/>
      <c r="F14" s="7"/>
      <c r="G14" s="7"/>
      <c r="H14" s="7"/>
      <c r="I14" s="7"/>
      <c r="J14" s="7"/>
      <c r="K14" s="7"/>
      <c r="L14" s="8"/>
    </row>
    <row r="15" spans="2:12" x14ac:dyDescent="0.3">
      <c r="B15" s="408" t="s">
        <v>130</v>
      </c>
      <c r="C15" s="409"/>
      <c r="D15" s="409"/>
      <c r="E15" s="410">
        <f>'Cost Estimate'!K10</f>
        <v>0</v>
      </c>
      <c r="F15" s="410"/>
      <c r="G15" s="410"/>
      <c r="H15" s="410"/>
      <c r="I15" s="410"/>
      <c r="J15" s="410"/>
      <c r="K15" s="410"/>
      <c r="L15" s="411"/>
    </row>
    <row r="16" spans="2:12" ht="6.75" customHeight="1" thickBot="1" x14ac:dyDescent="0.35">
      <c r="B16" s="9"/>
      <c r="C16" s="17"/>
      <c r="D16" s="17"/>
      <c r="E16" s="17"/>
      <c r="F16" s="17"/>
      <c r="G16" s="17"/>
      <c r="H16" s="17"/>
      <c r="I16" s="17"/>
      <c r="J16" s="17"/>
      <c r="K16" s="17"/>
      <c r="L16" s="21"/>
    </row>
    <row r="17" spans="2:12" s="3" customFormat="1" ht="15" customHeight="1" x14ac:dyDescent="0.3">
      <c r="B17" s="412">
        <v>1</v>
      </c>
      <c r="C17" s="376" t="s">
        <v>8</v>
      </c>
      <c r="D17" s="376"/>
      <c r="E17" s="376"/>
      <c r="F17" s="376"/>
      <c r="G17" s="376"/>
      <c r="H17" s="376"/>
      <c r="I17" s="376"/>
      <c r="J17" s="376"/>
      <c r="K17" s="376"/>
      <c r="L17" s="377"/>
    </row>
    <row r="18" spans="2:12" ht="15" customHeight="1" x14ac:dyDescent="0.3">
      <c r="B18" s="384"/>
      <c r="C18" s="478" t="s">
        <v>103</v>
      </c>
      <c r="D18" s="478"/>
      <c r="E18" s="478"/>
      <c r="F18" s="478"/>
      <c r="G18" s="478"/>
      <c r="H18" s="478"/>
      <c r="I18" s="478"/>
      <c r="J18" s="478"/>
      <c r="K18" s="478"/>
      <c r="L18" s="479"/>
    </row>
    <row r="19" spans="2:12" ht="15.75" customHeight="1" x14ac:dyDescent="0.3">
      <c r="B19" s="384"/>
      <c r="C19" s="478"/>
      <c r="D19" s="478"/>
      <c r="E19" s="478"/>
      <c r="F19" s="478"/>
      <c r="G19" s="478"/>
      <c r="H19" s="478"/>
      <c r="I19" s="478"/>
      <c r="J19" s="478"/>
      <c r="K19" s="478"/>
      <c r="L19" s="479"/>
    </row>
    <row r="20" spans="2:12" ht="15" customHeight="1" x14ac:dyDescent="0.3">
      <c r="B20" s="384"/>
      <c r="C20" s="478"/>
      <c r="D20" s="478"/>
      <c r="E20" s="478"/>
      <c r="F20" s="478"/>
      <c r="G20" s="478"/>
      <c r="H20" s="478"/>
      <c r="I20" s="478"/>
      <c r="J20" s="478"/>
      <c r="K20" s="478"/>
      <c r="L20" s="479"/>
    </row>
    <row r="21" spans="2:12" ht="15" customHeight="1" x14ac:dyDescent="0.3">
      <c r="B21" s="384"/>
      <c r="C21" s="478"/>
      <c r="D21" s="478"/>
      <c r="E21" s="478"/>
      <c r="F21" s="478"/>
      <c r="G21" s="478"/>
      <c r="H21" s="478"/>
      <c r="I21" s="478"/>
      <c r="J21" s="478"/>
      <c r="K21" s="478"/>
      <c r="L21" s="479"/>
    </row>
    <row r="22" spans="2:12" ht="15" customHeight="1" x14ac:dyDescent="0.3">
      <c r="B22" s="384"/>
      <c r="C22" s="478"/>
      <c r="D22" s="478"/>
      <c r="E22" s="478"/>
      <c r="F22" s="478"/>
      <c r="G22" s="478"/>
      <c r="H22" s="478"/>
      <c r="I22" s="478"/>
      <c r="J22" s="478"/>
      <c r="K22" s="478"/>
      <c r="L22" s="479"/>
    </row>
    <row r="23" spans="2:12" ht="15" customHeight="1" x14ac:dyDescent="0.3">
      <c r="B23" s="384"/>
      <c r="C23" s="478"/>
      <c r="D23" s="478"/>
      <c r="E23" s="478"/>
      <c r="F23" s="478"/>
      <c r="G23" s="478"/>
      <c r="H23" s="478"/>
      <c r="I23" s="478"/>
      <c r="J23" s="478"/>
      <c r="K23" s="478"/>
      <c r="L23" s="479"/>
    </row>
    <row r="24" spans="2:12" ht="14.25" customHeight="1" x14ac:dyDescent="0.3">
      <c r="B24" s="384"/>
      <c r="C24" s="478"/>
      <c r="D24" s="478"/>
      <c r="E24" s="478"/>
      <c r="F24" s="478"/>
      <c r="G24" s="478"/>
      <c r="H24" s="478"/>
      <c r="I24" s="478"/>
      <c r="J24" s="478"/>
      <c r="K24" s="478"/>
      <c r="L24" s="479"/>
    </row>
    <row r="25" spans="2:12" ht="15" customHeight="1" x14ac:dyDescent="0.3">
      <c r="B25" s="384"/>
      <c r="C25" s="478"/>
      <c r="D25" s="478"/>
      <c r="E25" s="478"/>
      <c r="F25" s="478"/>
      <c r="G25" s="478"/>
      <c r="H25" s="478"/>
      <c r="I25" s="478"/>
      <c r="J25" s="478"/>
      <c r="K25" s="478"/>
      <c r="L25" s="479"/>
    </row>
    <row r="26" spans="2:12" ht="15" customHeight="1" x14ac:dyDescent="0.3">
      <c r="B26" s="384"/>
      <c r="C26" s="478"/>
      <c r="D26" s="478"/>
      <c r="E26" s="478"/>
      <c r="F26" s="478"/>
      <c r="G26" s="478"/>
      <c r="H26" s="478"/>
      <c r="I26" s="478"/>
      <c r="J26" s="478"/>
      <c r="K26" s="478"/>
      <c r="L26" s="479"/>
    </row>
    <row r="27" spans="2:12" ht="6.75" customHeight="1" x14ac:dyDescent="0.3">
      <c r="B27" s="385"/>
      <c r="C27" s="480"/>
      <c r="D27" s="480"/>
      <c r="E27" s="480"/>
      <c r="F27" s="480"/>
      <c r="G27" s="480"/>
      <c r="H27" s="480"/>
      <c r="I27" s="480"/>
      <c r="J27" s="480"/>
      <c r="K27" s="480"/>
      <c r="L27" s="481"/>
    </row>
    <row r="28" spans="2:12" s="3" customFormat="1" ht="12.6" x14ac:dyDescent="0.3">
      <c r="B28" s="384">
        <v>2</v>
      </c>
      <c r="C28" s="382" t="s">
        <v>81</v>
      </c>
      <c r="D28" s="382"/>
      <c r="E28" s="382"/>
      <c r="F28" s="382"/>
      <c r="G28" s="382"/>
      <c r="H28" s="382"/>
      <c r="I28" s="382"/>
      <c r="J28" s="382"/>
      <c r="K28" s="382"/>
      <c r="L28" s="383"/>
    </row>
    <row r="29" spans="2:12" ht="15" customHeight="1" x14ac:dyDescent="0.3">
      <c r="B29" s="384"/>
      <c r="C29" s="478" t="s">
        <v>138</v>
      </c>
      <c r="D29" s="478"/>
      <c r="E29" s="478"/>
      <c r="F29" s="478"/>
      <c r="G29" s="478"/>
      <c r="H29" s="478"/>
      <c r="I29" s="478"/>
      <c r="J29" s="478"/>
      <c r="K29" s="478"/>
      <c r="L29" s="479"/>
    </row>
    <row r="30" spans="2:12" x14ac:dyDescent="0.3">
      <c r="B30" s="384"/>
      <c r="C30" s="478"/>
      <c r="D30" s="478"/>
      <c r="E30" s="478"/>
      <c r="F30" s="478"/>
      <c r="G30" s="478"/>
      <c r="H30" s="478"/>
      <c r="I30" s="478"/>
      <c r="J30" s="478"/>
      <c r="K30" s="478"/>
      <c r="L30" s="479"/>
    </row>
    <row r="31" spans="2:12" x14ac:dyDescent="0.3">
      <c r="B31" s="384"/>
      <c r="C31" s="478"/>
      <c r="D31" s="478"/>
      <c r="E31" s="478"/>
      <c r="F31" s="478"/>
      <c r="G31" s="478"/>
      <c r="H31" s="478"/>
      <c r="I31" s="478"/>
      <c r="J31" s="478"/>
      <c r="K31" s="478"/>
      <c r="L31" s="479"/>
    </row>
    <row r="32" spans="2:12" x14ac:dyDescent="0.3">
      <c r="B32" s="384"/>
      <c r="C32" s="478"/>
      <c r="D32" s="478"/>
      <c r="E32" s="478"/>
      <c r="F32" s="478"/>
      <c r="G32" s="478"/>
      <c r="H32" s="478"/>
      <c r="I32" s="478"/>
      <c r="J32" s="478"/>
      <c r="K32" s="478"/>
      <c r="L32" s="479"/>
    </row>
    <row r="33" spans="2:12" s="3" customFormat="1" ht="12.6" x14ac:dyDescent="0.3">
      <c r="B33" s="384"/>
      <c r="C33" s="478"/>
      <c r="D33" s="478"/>
      <c r="E33" s="478"/>
      <c r="F33" s="478"/>
      <c r="G33" s="478"/>
      <c r="H33" s="478"/>
      <c r="I33" s="478"/>
      <c r="J33" s="478"/>
      <c r="K33" s="478"/>
      <c r="L33" s="479"/>
    </row>
    <row r="34" spans="2:12" s="3" customFormat="1" ht="12.6" x14ac:dyDescent="0.3">
      <c r="B34" s="384"/>
      <c r="C34" s="478"/>
      <c r="D34" s="478"/>
      <c r="E34" s="478"/>
      <c r="F34" s="478"/>
      <c r="G34" s="478"/>
      <c r="H34" s="478"/>
      <c r="I34" s="478"/>
      <c r="J34" s="478"/>
      <c r="K34" s="478"/>
      <c r="L34" s="479"/>
    </row>
    <row r="35" spans="2:12" ht="6.75" customHeight="1" x14ac:dyDescent="0.3">
      <c r="B35" s="385"/>
      <c r="C35" s="480"/>
      <c r="D35" s="480"/>
      <c r="E35" s="480"/>
      <c r="F35" s="480"/>
      <c r="G35" s="480"/>
      <c r="H35" s="480"/>
      <c r="I35" s="480"/>
      <c r="J35" s="480"/>
      <c r="K35" s="480"/>
      <c r="L35" s="481"/>
    </row>
    <row r="36" spans="2:12" s="3" customFormat="1" ht="12.6" x14ac:dyDescent="0.3">
      <c r="B36" s="384">
        <v>3</v>
      </c>
      <c r="C36" s="382" t="s">
        <v>15</v>
      </c>
      <c r="D36" s="382"/>
      <c r="E36" s="382"/>
      <c r="F36" s="382"/>
      <c r="G36" s="382"/>
      <c r="H36" s="382"/>
      <c r="I36" s="382"/>
      <c r="J36" s="382"/>
      <c r="K36" s="382"/>
      <c r="L36" s="383"/>
    </row>
    <row r="37" spans="2:12" ht="15" customHeight="1" x14ac:dyDescent="0.3">
      <c r="B37" s="384"/>
      <c r="C37" s="478" t="s">
        <v>104</v>
      </c>
      <c r="D37" s="478"/>
      <c r="E37" s="478"/>
      <c r="F37" s="478"/>
      <c r="G37" s="478"/>
      <c r="H37" s="478"/>
      <c r="I37" s="478"/>
      <c r="J37" s="478"/>
      <c r="K37" s="478"/>
      <c r="L37" s="479"/>
    </row>
    <row r="38" spans="2:12" x14ac:dyDescent="0.3">
      <c r="B38" s="384"/>
      <c r="C38" s="478"/>
      <c r="D38" s="478"/>
      <c r="E38" s="478"/>
      <c r="F38" s="478"/>
      <c r="G38" s="478"/>
      <c r="H38" s="478"/>
      <c r="I38" s="478"/>
      <c r="J38" s="478"/>
      <c r="K38" s="478"/>
      <c r="L38" s="479"/>
    </row>
    <row r="39" spans="2:12" x14ac:dyDescent="0.3">
      <c r="B39" s="384"/>
      <c r="C39" s="478"/>
      <c r="D39" s="478"/>
      <c r="E39" s="478"/>
      <c r="F39" s="478"/>
      <c r="G39" s="478"/>
      <c r="H39" s="478"/>
      <c r="I39" s="478"/>
      <c r="J39" s="478"/>
      <c r="K39" s="478"/>
      <c r="L39" s="479"/>
    </row>
    <row r="40" spans="2:12" x14ac:dyDescent="0.3">
      <c r="B40" s="384"/>
      <c r="C40" s="478"/>
      <c r="D40" s="478"/>
      <c r="E40" s="478"/>
      <c r="F40" s="478"/>
      <c r="G40" s="478"/>
      <c r="H40" s="478"/>
      <c r="I40" s="478"/>
      <c r="J40" s="478"/>
      <c r="K40" s="478"/>
      <c r="L40" s="479"/>
    </row>
    <row r="41" spans="2:12" s="3" customFormat="1" ht="12.6" x14ac:dyDescent="0.3">
      <c r="B41" s="384"/>
      <c r="C41" s="478"/>
      <c r="D41" s="478"/>
      <c r="E41" s="478"/>
      <c r="F41" s="478"/>
      <c r="G41" s="478"/>
      <c r="H41" s="478"/>
      <c r="I41" s="478"/>
      <c r="J41" s="478"/>
      <c r="K41" s="478"/>
      <c r="L41" s="479"/>
    </row>
    <row r="42" spans="2:12" s="3" customFormat="1" ht="12.6" x14ac:dyDescent="0.3">
      <c r="B42" s="384"/>
      <c r="C42" s="478"/>
      <c r="D42" s="478"/>
      <c r="E42" s="478"/>
      <c r="F42" s="478"/>
      <c r="G42" s="478"/>
      <c r="H42" s="478"/>
      <c r="I42" s="478"/>
      <c r="J42" s="478"/>
      <c r="K42" s="478"/>
      <c r="L42" s="479"/>
    </row>
    <row r="43" spans="2:12" ht="6.75" customHeight="1" x14ac:dyDescent="0.3">
      <c r="B43" s="385"/>
      <c r="C43" s="480"/>
      <c r="D43" s="480"/>
      <c r="E43" s="480"/>
      <c r="F43" s="480"/>
      <c r="G43" s="480"/>
      <c r="H43" s="480"/>
      <c r="I43" s="480"/>
      <c r="J43" s="480"/>
      <c r="K43" s="480"/>
      <c r="L43" s="481"/>
    </row>
    <row r="44" spans="2:12" s="3" customFormat="1" ht="12.6" x14ac:dyDescent="0.3">
      <c r="B44" s="384">
        <v>4</v>
      </c>
      <c r="C44" s="382" t="s">
        <v>85</v>
      </c>
      <c r="D44" s="382"/>
      <c r="E44" s="382"/>
      <c r="F44" s="382"/>
      <c r="G44" s="382"/>
      <c r="H44" s="382"/>
      <c r="I44" s="382"/>
      <c r="J44" s="382"/>
      <c r="K44" s="382"/>
      <c r="L44" s="383"/>
    </row>
    <row r="45" spans="2:12" ht="15" customHeight="1" x14ac:dyDescent="0.3">
      <c r="B45" s="384"/>
      <c r="C45" s="478" t="s">
        <v>105</v>
      </c>
      <c r="D45" s="378"/>
      <c r="E45" s="378"/>
      <c r="F45" s="378"/>
      <c r="G45" s="378"/>
      <c r="H45" s="378"/>
      <c r="I45" s="378"/>
      <c r="J45" s="378"/>
      <c r="K45" s="378"/>
      <c r="L45" s="379"/>
    </row>
    <row r="46" spans="2:12" x14ac:dyDescent="0.3">
      <c r="B46" s="384"/>
      <c r="C46" s="378"/>
      <c r="D46" s="378"/>
      <c r="E46" s="378"/>
      <c r="F46" s="378"/>
      <c r="G46" s="378"/>
      <c r="H46" s="378"/>
      <c r="I46" s="378"/>
      <c r="J46" s="378"/>
      <c r="K46" s="378"/>
      <c r="L46" s="379"/>
    </row>
    <row r="47" spans="2:12" x14ac:dyDescent="0.3">
      <c r="B47" s="384"/>
      <c r="C47" s="378"/>
      <c r="D47" s="378"/>
      <c r="E47" s="378"/>
      <c r="F47" s="378"/>
      <c r="G47" s="378"/>
      <c r="H47" s="378"/>
      <c r="I47" s="378"/>
      <c r="J47" s="378"/>
      <c r="K47" s="378"/>
      <c r="L47" s="379"/>
    </row>
    <row r="48" spans="2:12" x14ac:dyDescent="0.3">
      <c r="B48" s="384"/>
      <c r="C48" s="378"/>
      <c r="D48" s="378"/>
      <c r="E48" s="378"/>
      <c r="F48" s="378"/>
      <c r="G48" s="378"/>
      <c r="H48" s="378"/>
      <c r="I48" s="378"/>
      <c r="J48" s="378"/>
      <c r="K48" s="378"/>
      <c r="L48" s="379"/>
    </row>
    <row r="49" spans="2:12" s="3" customFormat="1" ht="12.6" x14ac:dyDescent="0.3">
      <c r="B49" s="384"/>
      <c r="C49" s="378"/>
      <c r="D49" s="378"/>
      <c r="E49" s="378"/>
      <c r="F49" s="378"/>
      <c r="G49" s="378"/>
      <c r="H49" s="378"/>
      <c r="I49" s="378"/>
      <c r="J49" s="378"/>
      <c r="K49" s="378"/>
      <c r="L49" s="379"/>
    </row>
    <row r="50" spans="2:12" s="3" customFormat="1" ht="12.6" x14ac:dyDescent="0.3">
      <c r="B50" s="384"/>
      <c r="C50" s="378"/>
      <c r="D50" s="378"/>
      <c r="E50" s="378"/>
      <c r="F50" s="378"/>
      <c r="G50" s="378"/>
      <c r="H50" s="378"/>
      <c r="I50" s="378"/>
      <c r="J50" s="378"/>
      <c r="K50" s="378"/>
      <c r="L50" s="379"/>
    </row>
    <row r="51" spans="2:12" ht="6.75" customHeight="1" x14ac:dyDescent="0.3">
      <c r="B51" s="385"/>
      <c r="C51" s="380"/>
      <c r="D51" s="380"/>
      <c r="E51" s="380"/>
      <c r="F51" s="380"/>
      <c r="G51" s="380"/>
      <c r="H51" s="380"/>
      <c r="I51" s="380"/>
      <c r="J51" s="380"/>
      <c r="K51" s="380"/>
      <c r="L51" s="381"/>
    </row>
    <row r="52" spans="2:12" s="3" customFormat="1" ht="12.6" x14ac:dyDescent="0.3">
      <c r="B52" s="384">
        <v>5</v>
      </c>
      <c r="C52" s="382" t="s">
        <v>13</v>
      </c>
      <c r="D52" s="382"/>
      <c r="E52" s="382"/>
      <c r="F52" s="382"/>
      <c r="G52" s="382"/>
      <c r="H52" s="382"/>
      <c r="I52" s="382"/>
      <c r="J52" s="382"/>
      <c r="K52" s="382"/>
      <c r="L52" s="383"/>
    </row>
    <row r="53" spans="2:12" ht="15" customHeight="1" x14ac:dyDescent="0.3">
      <c r="B53" s="384"/>
      <c r="C53" s="478" t="s">
        <v>106</v>
      </c>
      <c r="D53" s="378"/>
      <c r="E53" s="378"/>
      <c r="F53" s="378"/>
      <c r="G53" s="378"/>
      <c r="H53" s="378"/>
      <c r="I53" s="378"/>
      <c r="J53" s="378"/>
      <c r="K53" s="378"/>
      <c r="L53" s="379"/>
    </row>
    <row r="54" spans="2:12" x14ac:dyDescent="0.3">
      <c r="B54" s="384"/>
      <c r="C54" s="378"/>
      <c r="D54" s="378"/>
      <c r="E54" s="378"/>
      <c r="F54" s="378"/>
      <c r="G54" s="378"/>
      <c r="H54" s="378"/>
      <c r="I54" s="378"/>
      <c r="J54" s="378"/>
      <c r="K54" s="378"/>
      <c r="L54" s="379"/>
    </row>
    <row r="55" spans="2:12" x14ac:dyDescent="0.3">
      <c r="B55" s="384"/>
      <c r="C55" s="378"/>
      <c r="D55" s="378"/>
      <c r="E55" s="378"/>
      <c r="F55" s="378"/>
      <c r="G55" s="378"/>
      <c r="H55" s="378"/>
      <c r="I55" s="378"/>
      <c r="J55" s="378"/>
      <c r="K55" s="378"/>
      <c r="L55" s="379"/>
    </row>
    <row r="56" spans="2:12" s="3" customFormat="1" ht="12.6" x14ac:dyDescent="0.3">
      <c r="B56" s="384"/>
      <c r="C56" s="378"/>
      <c r="D56" s="378"/>
      <c r="E56" s="378"/>
      <c r="F56" s="378"/>
      <c r="G56" s="378"/>
      <c r="H56" s="378"/>
      <c r="I56" s="378"/>
      <c r="J56" s="378"/>
      <c r="K56" s="378"/>
      <c r="L56" s="379"/>
    </row>
    <row r="57" spans="2:12" s="3" customFormat="1" ht="12.6" x14ac:dyDescent="0.3">
      <c r="B57" s="384"/>
      <c r="C57" s="378"/>
      <c r="D57" s="378"/>
      <c r="E57" s="378"/>
      <c r="F57" s="378"/>
      <c r="G57" s="378"/>
      <c r="H57" s="378"/>
      <c r="I57" s="378"/>
      <c r="J57" s="378"/>
      <c r="K57" s="378"/>
      <c r="L57" s="379"/>
    </row>
    <row r="58" spans="2:12" s="3" customFormat="1" ht="12.6" x14ac:dyDescent="0.3">
      <c r="B58" s="384"/>
      <c r="C58" s="378"/>
      <c r="D58" s="378"/>
      <c r="E58" s="378"/>
      <c r="F58" s="378"/>
      <c r="G58" s="378"/>
      <c r="H58" s="378"/>
      <c r="I58" s="378"/>
      <c r="J58" s="378"/>
      <c r="K58" s="378"/>
      <c r="L58" s="379"/>
    </row>
    <row r="59" spans="2:12" ht="6.75" customHeight="1" x14ac:dyDescent="0.3">
      <c r="B59" s="385"/>
      <c r="C59" s="380"/>
      <c r="D59" s="380"/>
      <c r="E59" s="380"/>
      <c r="F59" s="380"/>
      <c r="G59" s="380"/>
      <c r="H59" s="380"/>
      <c r="I59" s="380"/>
      <c r="J59" s="380"/>
      <c r="K59" s="380"/>
      <c r="L59" s="381"/>
    </row>
    <row r="60" spans="2:12" s="3" customFormat="1" ht="12.6" x14ac:dyDescent="0.3">
      <c r="B60" s="384">
        <v>6</v>
      </c>
      <c r="C60" s="382" t="s">
        <v>25</v>
      </c>
      <c r="D60" s="382"/>
      <c r="E60" s="382"/>
      <c r="F60" s="382"/>
      <c r="G60" s="382"/>
      <c r="H60" s="382"/>
      <c r="I60" s="382"/>
      <c r="J60" s="382"/>
      <c r="K60" s="382"/>
      <c r="L60" s="383"/>
    </row>
    <row r="61" spans="2:12" ht="15" customHeight="1" x14ac:dyDescent="0.3">
      <c r="B61" s="384"/>
      <c r="C61" s="478" t="s">
        <v>137</v>
      </c>
      <c r="D61" s="378"/>
      <c r="E61" s="378"/>
      <c r="F61" s="378"/>
      <c r="G61" s="378"/>
      <c r="H61" s="378"/>
      <c r="I61" s="378"/>
      <c r="J61" s="378"/>
      <c r="K61" s="378"/>
      <c r="L61" s="379"/>
    </row>
    <row r="62" spans="2:12" ht="15" customHeight="1" x14ac:dyDescent="0.3">
      <c r="B62" s="384"/>
      <c r="C62" s="378"/>
      <c r="D62" s="378"/>
      <c r="E62" s="378"/>
      <c r="F62" s="378"/>
      <c r="G62" s="378"/>
      <c r="H62" s="378"/>
      <c r="I62" s="378"/>
      <c r="J62" s="378"/>
      <c r="K62" s="378"/>
      <c r="L62" s="379"/>
    </row>
    <row r="63" spans="2:12" ht="15" customHeight="1" x14ac:dyDescent="0.3">
      <c r="B63" s="384"/>
      <c r="C63" s="378"/>
      <c r="D63" s="378"/>
      <c r="E63" s="378"/>
      <c r="F63" s="378"/>
      <c r="G63" s="378"/>
      <c r="H63" s="378"/>
      <c r="I63" s="378"/>
      <c r="J63" s="378"/>
      <c r="K63" s="378"/>
      <c r="L63" s="379"/>
    </row>
    <row r="64" spans="2:12" ht="15" customHeight="1" x14ac:dyDescent="0.3">
      <c r="B64" s="384"/>
      <c r="C64" s="378"/>
      <c r="D64" s="378"/>
      <c r="E64" s="378"/>
      <c r="F64" s="378"/>
      <c r="G64" s="378"/>
      <c r="H64" s="378"/>
      <c r="I64" s="378"/>
      <c r="J64" s="378"/>
      <c r="K64" s="378"/>
      <c r="L64" s="379"/>
    </row>
    <row r="65" spans="1:14" s="3" customFormat="1" ht="15" customHeight="1" x14ac:dyDescent="0.3">
      <c r="B65" s="384"/>
      <c r="C65" s="378"/>
      <c r="D65" s="378"/>
      <c r="E65" s="378"/>
      <c r="F65" s="378"/>
      <c r="G65" s="378"/>
      <c r="H65" s="378"/>
      <c r="I65" s="378"/>
      <c r="J65" s="378"/>
      <c r="K65" s="378"/>
      <c r="L65" s="379"/>
    </row>
    <row r="66" spans="1:14" s="3" customFormat="1" ht="15" customHeight="1" x14ac:dyDescent="0.3">
      <c r="B66" s="384"/>
      <c r="C66" s="378"/>
      <c r="D66" s="378"/>
      <c r="E66" s="378"/>
      <c r="F66" s="378"/>
      <c r="G66" s="378"/>
      <c r="H66" s="378"/>
      <c r="I66" s="378"/>
      <c r="J66" s="378"/>
      <c r="K66" s="378"/>
      <c r="L66" s="379"/>
    </row>
    <row r="67" spans="1:14" ht="6.75" customHeight="1" thickBot="1" x14ac:dyDescent="0.35">
      <c r="B67" s="386"/>
      <c r="C67" s="402"/>
      <c r="D67" s="402"/>
      <c r="E67" s="402"/>
      <c r="F67" s="402"/>
      <c r="G67" s="402"/>
      <c r="H67" s="402"/>
      <c r="I67" s="402"/>
      <c r="J67" s="402"/>
      <c r="K67" s="402"/>
      <c r="L67" s="403"/>
    </row>
    <row r="68" spans="1:14" ht="6.75" customHeight="1" thickBot="1" x14ac:dyDescent="0.35">
      <c r="B68" s="44"/>
      <c r="C68" s="45"/>
      <c r="D68" s="45"/>
      <c r="E68" s="45"/>
      <c r="F68" s="45"/>
      <c r="G68" s="45"/>
      <c r="H68" s="45"/>
      <c r="I68" s="45"/>
      <c r="J68" s="45"/>
      <c r="K68" s="59"/>
      <c r="L68" s="60"/>
    </row>
    <row r="69" spans="1:14" ht="6.75" customHeight="1" thickBot="1" x14ac:dyDescent="0.35">
      <c r="B69" s="9"/>
      <c r="C69" s="17"/>
      <c r="D69" s="17"/>
      <c r="E69" s="17"/>
      <c r="F69" s="17"/>
      <c r="G69" s="17"/>
      <c r="H69" s="17"/>
      <c r="I69" s="17"/>
      <c r="J69" s="17"/>
      <c r="K69" s="17"/>
      <c r="L69" s="21"/>
    </row>
    <row r="70" spans="1:14" s="3" customFormat="1" ht="12.6" x14ac:dyDescent="0.3">
      <c r="B70" s="18" t="s">
        <v>2</v>
      </c>
      <c r="C70" s="397" t="s">
        <v>3</v>
      </c>
      <c r="D70" s="398"/>
      <c r="E70" s="398"/>
      <c r="F70" s="399"/>
      <c r="G70" s="400" t="s">
        <v>4</v>
      </c>
      <c r="H70" s="400"/>
      <c r="I70" s="400" t="s">
        <v>5</v>
      </c>
      <c r="J70" s="400"/>
      <c r="K70" s="400" t="s">
        <v>6</v>
      </c>
      <c r="L70" s="401"/>
    </row>
    <row r="71" spans="1:14" x14ac:dyDescent="0.3">
      <c r="B71" s="173"/>
      <c r="C71" s="248"/>
      <c r="D71" s="388"/>
      <c r="E71" s="388"/>
      <c r="F71" s="249"/>
      <c r="G71" s="389"/>
      <c r="H71" s="389"/>
      <c r="I71" s="389"/>
      <c r="J71" s="389"/>
      <c r="K71" s="273"/>
      <c r="L71" s="274"/>
    </row>
    <row r="72" spans="1:14" ht="13.8" thickBot="1" x14ac:dyDescent="0.35">
      <c r="B72" s="174"/>
      <c r="C72" s="390"/>
      <c r="D72" s="391"/>
      <c r="E72" s="391"/>
      <c r="F72" s="392"/>
      <c r="G72" s="393"/>
      <c r="H72" s="394"/>
      <c r="I72" s="393"/>
      <c r="J72" s="394"/>
      <c r="K72" s="395"/>
      <c r="L72" s="396"/>
    </row>
    <row r="73" spans="1:14" ht="6.75" customHeight="1" x14ac:dyDescent="0.3">
      <c r="A73" s="7"/>
      <c r="B73" s="7"/>
      <c r="C73" s="7"/>
      <c r="D73" s="7"/>
      <c r="E73" s="7"/>
      <c r="F73" s="7"/>
      <c r="G73" s="7"/>
      <c r="H73" s="7"/>
      <c r="I73" s="7"/>
      <c r="J73" s="7"/>
      <c r="K73" s="7"/>
      <c r="L73" s="7"/>
      <c r="M73" s="7"/>
      <c r="N73" s="7"/>
    </row>
    <row r="74" spans="1:14" ht="6.75" customHeight="1" x14ac:dyDescent="0.3">
      <c r="A74" s="7"/>
      <c r="B74" s="7"/>
      <c r="C74" s="7"/>
      <c r="D74" s="6"/>
      <c r="E74" s="7"/>
      <c r="F74" s="7"/>
      <c r="G74" s="7"/>
      <c r="H74" s="7"/>
      <c r="I74" s="7"/>
      <c r="J74" s="7"/>
      <c r="K74" s="7"/>
      <c r="L74" s="7"/>
      <c r="M74" s="7"/>
      <c r="N74" s="7"/>
    </row>
    <row r="75" spans="1:14" ht="14.25" customHeight="1" x14ac:dyDescent="0.3">
      <c r="A75" s="7"/>
      <c r="B75" s="7"/>
      <c r="C75" s="6"/>
      <c r="D75" s="7"/>
      <c r="E75" s="7"/>
      <c r="F75" s="7"/>
      <c r="G75" s="7"/>
      <c r="H75" s="7"/>
      <c r="I75" s="7"/>
      <c r="J75" s="7"/>
      <c r="K75" s="7"/>
      <c r="L75" s="7"/>
      <c r="M75" s="7"/>
      <c r="N75" s="7"/>
    </row>
    <row r="76" spans="1:14" ht="29.25" customHeight="1" x14ac:dyDescent="0.3">
      <c r="A76" s="7"/>
      <c r="B76" s="7"/>
      <c r="C76" s="387"/>
      <c r="D76" s="387"/>
      <c r="E76" s="387"/>
      <c r="F76" s="387"/>
      <c r="G76" s="387"/>
      <c r="H76" s="387"/>
      <c r="I76" s="387"/>
      <c r="J76" s="387"/>
      <c r="K76" s="387"/>
      <c r="L76" s="387"/>
      <c r="M76" s="7"/>
      <c r="N76" s="7"/>
    </row>
    <row r="77" spans="1:14" x14ac:dyDescent="0.3">
      <c r="A77" s="7"/>
      <c r="B77" s="7"/>
      <c r="C77" s="7"/>
      <c r="D77" s="7"/>
      <c r="E77" s="7"/>
      <c r="F77" s="7"/>
      <c r="G77" s="7"/>
      <c r="H77" s="7"/>
      <c r="I77" s="7"/>
      <c r="J77" s="7"/>
      <c r="K77" s="7"/>
      <c r="L77" s="7"/>
      <c r="M77" s="7"/>
      <c r="N77" s="7"/>
    </row>
    <row r="78" spans="1:14" x14ac:dyDescent="0.3">
      <c r="A78" s="7"/>
      <c r="B78" s="7"/>
      <c r="C78" s="7"/>
      <c r="D78" s="7"/>
      <c r="E78" s="7"/>
      <c r="F78" s="7"/>
      <c r="G78" s="7"/>
      <c r="H78" s="7"/>
      <c r="I78" s="7"/>
      <c r="J78" s="7"/>
      <c r="K78" s="7"/>
      <c r="L78" s="7"/>
      <c r="M78" s="7"/>
      <c r="N78" s="7"/>
    </row>
    <row r="79" spans="1:14" x14ac:dyDescent="0.3">
      <c r="A79" s="7"/>
      <c r="B79" s="7"/>
      <c r="C79" s="7"/>
      <c r="D79" s="7"/>
      <c r="E79" s="7"/>
      <c r="F79" s="7"/>
      <c r="G79" s="7"/>
      <c r="H79" s="7"/>
      <c r="I79" s="7"/>
      <c r="J79" s="7"/>
      <c r="K79" s="7"/>
      <c r="L79" s="7"/>
      <c r="M79" s="7"/>
      <c r="N79" s="7"/>
    </row>
    <row r="80" spans="1:14" x14ac:dyDescent="0.3">
      <c r="A80" s="7"/>
      <c r="B80" s="7"/>
      <c r="C80" s="7"/>
      <c r="D80" s="7"/>
      <c r="E80" s="7"/>
      <c r="F80" s="7"/>
      <c r="G80" s="7"/>
      <c r="H80" s="7"/>
      <c r="I80" s="7"/>
      <c r="J80" s="7"/>
      <c r="K80" s="7"/>
      <c r="L80" s="7"/>
      <c r="M80" s="7"/>
      <c r="N80" s="7"/>
    </row>
    <row r="81" spans="1:14" x14ac:dyDescent="0.3">
      <c r="A81" s="7"/>
      <c r="B81" s="7"/>
      <c r="C81" s="7"/>
      <c r="D81" s="7"/>
      <c r="E81" s="7"/>
      <c r="F81" s="7"/>
      <c r="G81" s="7"/>
      <c r="H81" s="7"/>
      <c r="I81" s="7"/>
      <c r="J81" s="7"/>
      <c r="K81" s="7"/>
      <c r="L81" s="7"/>
      <c r="M81" s="7"/>
      <c r="N81" s="7"/>
    </row>
    <row r="82" spans="1:14" x14ac:dyDescent="0.3">
      <c r="B82" s="4"/>
      <c r="L82" s="2"/>
    </row>
    <row r="83" spans="1:14" x14ac:dyDescent="0.3">
      <c r="B83" s="4"/>
      <c r="L83" s="2"/>
    </row>
    <row r="84" spans="1:14" x14ac:dyDescent="0.3">
      <c r="B84" s="4"/>
      <c r="L84" s="2"/>
    </row>
    <row r="85" spans="1:14" x14ac:dyDescent="0.3">
      <c r="B85" s="4"/>
      <c r="L85" s="2"/>
    </row>
    <row r="86" spans="1:14" x14ac:dyDescent="0.3">
      <c r="B86" s="4"/>
      <c r="L86" s="2"/>
    </row>
    <row r="87" spans="1:14" x14ac:dyDescent="0.3">
      <c r="B87" s="4"/>
      <c r="L87" s="2"/>
    </row>
    <row r="88" spans="1:14" x14ac:dyDescent="0.3">
      <c r="B88" s="4"/>
      <c r="L88" s="2"/>
    </row>
    <row r="89" spans="1:14" x14ac:dyDescent="0.3">
      <c r="B89" s="4"/>
      <c r="L89" s="2"/>
    </row>
    <row r="90" spans="1:14" x14ac:dyDescent="0.3">
      <c r="B90" s="4"/>
      <c r="L90" s="2"/>
    </row>
    <row r="91" spans="1:14" x14ac:dyDescent="0.3">
      <c r="B91" s="4"/>
      <c r="L91" s="2"/>
    </row>
    <row r="92" spans="1:14" x14ac:dyDescent="0.3">
      <c r="B92" s="4"/>
      <c r="L92" s="2"/>
    </row>
    <row r="93" spans="1:14" x14ac:dyDescent="0.3">
      <c r="B93" s="4"/>
      <c r="L93" s="2"/>
    </row>
    <row r="94" spans="1:14" x14ac:dyDescent="0.3">
      <c r="B94" s="4"/>
      <c r="L94" s="2"/>
    </row>
    <row r="95" spans="1:14" x14ac:dyDescent="0.3">
      <c r="B95" s="4"/>
      <c r="L95" s="2"/>
    </row>
    <row r="96" spans="1:14" x14ac:dyDescent="0.3">
      <c r="B96" s="4"/>
      <c r="L96" s="2"/>
    </row>
    <row r="97" spans="2:12" x14ac:dyDescent="0.3">
      <c r="B97" s="4"/>
      <c r="L97" s="2"/>
    </row>
    <row r="98" spans="2:12" x14ac:dyDescent="0.3">
      <c r="B98" s="4"/>
      <c r="L98" s="2"/>
    </row>
    <row r="99" spans="2:12" x14ac:dyDescent="0.3">
      <c r="B99" s="4"/>
      <c r="L99" s="2"/>
    </row>
    <row r="100" spans="2:12" x14ac:dyDescent="0.3">
      <c r="B100" s="4"/>
      <c r="L100" s="2"/>
    </row>
    <row r="101" spans="2:12" x14ac:dyDescent="0.3">
      <c r="B101" s="4"/>
      <c r="L101" s="2"/>
    </row>
    <row r="102" spans="2:12" x14ac:dyDescent="0.3">
      <c r="B102" s="4"/>
      <c r="L102" s="2"/>
    </row>
    <row r="103" spans="2:12" x14ac:dyDescent="0.3">
      <c r="B103" s="4"/>
      <c r="L103" s="2"/>
    </row>
    <row r="104" spans="2:12" x14ac:dyDescent="0.3">
      <c r="B104" s="4"/>
      <c r="L104" s="2"/>
    </row>
    <row r="105" spans="2:12" x14ac:dyDescent="0.3">
      <c r="B105" s="4"/>
      <c r="L105" s="2"/>
    </row>
    <row r="106" spans="2:12" x14ac:dyDescent="0.3">
      <c r="B106" s="4"/>
      <c r="L106" s="2"/>
    </row>
    <row r="107" spans="2:12" x14ac:dyDescent="0.3">
      <c r="B107" s="4"/>
      <c r="L107" s="2"/>
    </row>
    <row r="108" spans="2:12" x14ac:dyDescent="0.3">
      <c r="B108" s="4"/>
      <c r="L108" s="2"/>
    </row>
    <row r="109" spans="2:12" x14ac:dyDescent="0.3">
      <c r="B109" s="4"/>
      <c r="L109" s="2"/>
    </row>
    <row r="110" spans="2:12" x14ac:dyDescent="0.3">
      <c r="B110" s="4"/>
      <c r="L110" s="2"/>
    </row>
    <row r="111" spans="2:12" x14ac:dyDescent="0.3">
      <c r="B111" s="4"/>
      <c r="L111" s="2"/>
    </row>
    <row r="112" spans="2:12" x14ac:dyDescent="0.3">
      <c r="B112" s="4"/>
      <c r="L112" s="2"/>
    </row>
    <row r="113" spans="2:12" x14ac:dyDescent="0.3">
      <c r="B113" s="4"/>
      <c r="L113" s="2"/>
    </row>
    <row r="114" spans="2:12" x14ac:dyDescent="0.3">
      <c r="B114" s="4"/>
      <c r="L114" s="2"/>
    </row>
    <row r="115" spans="2:12" x14ac:dyDescent="0.3">
      <c r="B115" s="4"/>
      <c r="L115" s="2"/>
    </row>
    <row r="116" spans="2:12" x14ac:dyDescent="0.3">
      <c r="B116" s="4"/>
      <c r="L116" s="2"/>
    </row>
    <row r="117" spans="2:12" x14ac:dyDescent="0.3">
      <c r="B117" s="4"/>
      <c r="L117" s="2"/>
    </row>
    <row r="118" spans="2:12" x14ac:dyDescent="0.3">
      <c r="B118" s="4"/>
      <c r="L118" s="2"/>
    </row>
    <row r="119" spans="2:12" ht="13.8" thickBot="1" x14ac:dyDescent="0.35">
      <c r="B119" s="5"/>
      <c r="C119" s="14"/>
      <c r="D119" s="14"/>
      <c r="E119" s="14"/>
      <c r="F119" s="14"/>
      <c r="G119" s="14"/>
      <c r="H119" s="14"/>
      <c r="I119" s="14"/>
      <c r="J119" s="14"/>
      <c r="K119" s="14"/>
      <c r="L119" s="15"/>
    </row>
  </sheetData>
  <sheetProtection algorithmName="SHA-512" hashValue="u9fKP6IkVMFB+kLLEjPNE/Y2X7jY6uU+SiDbMK+GEAEJ7AIpYZz8AidWEdwY2LdVCTuI7M64rEDnUixwmFtkIg==" saltValue="r01A+bPmIEjuTEs9nrbOXw==" spinCount="100000" sheet="1" selectLockedCells="1"/>
  <mergeCells count="43">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 ref="C70:F70"/>
    <mergeCell ref="G70:H70"/>
    <mergeCell ref="I70:J70"/>
    <mergeCell ref="K70:L70"/>
    <mergeCell ref="C61:L67"/>
    <mergeCell ref="C76:L76"/>
    <mergeCell ref="C71:F71"/>
    <mergeCell ref="G71:H71"/>
    <mergeCell ref="I71:J71"/>
    <mergeCell ref="K71:L71"/>
    <mergeCell ref="C72:F72"/>
    <mergeCell ref="G72:H72"/>
    <mergeCell ref="I72:J72"/>
    <mergeCell ref="K72:L72"/>
    <mergeCell ref="B28:B35"/>
    <mergeCell ref="B60:B67"/>
    <mergeCell ref="B52:B59"/>
    <mergeCell ref="B44:B51"/>
    <mergeCell ref="B36:B43"/>
    <mergeCell ref="C17:L17"/>
    <mergeCell ref="C53:L59"/>
    <mergeCell ref="C37:L43"/>
    <mergeCell ref="C45:L51"/>
    <mergeCell ref="C18:L27"/>
    <mergeCell ref="C29:L35"/>
    <mergeCell ref="C36:L36"/>
    <mergeCell ref="C28:L28"/>
  </mergeCells>
  <pageMargins left="0" right="0" top="0" bottom="0" header="0" footer="0"/>
  <pageSetup paperSize="9" scale="8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8DF2-5C9F-48A7-A693-0A79976057C0}">
  <dimension ref="A1:Q64"/>
  <sheetViews>
    <sheetView view="pageBreakPreview" zoomScaleNormal="100" zoomScaleSheetLayoutView="100" workbookViewId="0">
      <selection activeCell="E17" sqref="E17:F17"/>
    </sheetView>
  </sheetViews>
  <sheetFormatPr defaultColWidth="9.109375" defaultRowHeight="13.2" x14ac:dyDescent="0.25"/>
  <cols>
    <col min="1" max="1" width="2.33203125" style="26" customWidth="1"/>
    <col min="2" max="3" width="19.109375" style="30" customWidth="1"/>
    <col min="4" max="4" width="5.33203125" style="30" customWidth="1"/>
    <col min="5" max="12" width="12" style="30" customWidth="1"/>
    <col min="13" max="13" width="2.33203125" style="27" customWidth="1"/>
    <col min="14" max="17" width="9.109375" style="30"/>
    <col min="18" max="16384" width="9.109375" style="31"/>
  </cols>
  <sheetData>
    <row r="1" spans="1:17" s="26" customFormat="1" x14ac:dyDescent="0.25">
      <c r="B1" s="27"/>
      <c r="C1" s="27"/>
      <c r="D1" s="27"/>
      <c r="E1" s="27"/>
      <c r="F1" s="27"/>
      <c r="G1" s="27"/>
      <c r="H1" s="27"/>
      <c r="I1" s="27"/>
      <c r="J1" s="27"/>
      <c r="K1" s="27"/>
      <c r="L1" s="27"/>
      <c r="M1" s="27"/>
      <c r="N1" s="27"/>
      <c r="O1" s="27"/>
      <c r="P1" s="27"/>
      <c r="Q1" s="27"/>
    </row>
    <row r="2" spans="1:17" s="1" customFormat="1" x14ac:dyDescent="0.3"/>
    <row r="3" spans="1:17" s="1" customFormat="1" ht="15.75" customHeight="1" x14ac:dyDescent="0.3">
      <c r="B3" s="343" t="s">
        <v>38</v>
      </c>
      <c r="C3" s="343"/>
      <c r="D3" s="343"/>
      <c r="E3" s="343"/>
      <c r="F3" s="343"/>
      <c r="G3" s="343"/>
      <c r="H3" s="343"/>
      <c r="I3" s="343"/>
      <c r="J3" s="343"/>
      <c r="K3" s="343"/>
      <c r="L3" s="343"/>
    </row>
    <row r="4" spans="1:17" s="1" customFormat="1" ht="15" customHeight="1" x14ac:dyDescent="0.3">
      <c r="B4" s="343"/>
      <c r="C4" s="343"/>
      <c r="D4" s="343"/>
      <c r="E4" s="343"/>
      <c r="F4" s="343"/>
      <c r="G4" s="343"/>
      <c r="H4" s="343"/>
      <c r="I4" s="343"/>
      <c r="J4" s="343"/>
      <c r="K4" s="343"/>
      <c r="L4" s="343"/>
    </row>
    <row r="5" spans="1:17" s="1" customFormat="1" ht="19.5" customHeight="1" thickBot="1" x14ac:dyDescent="0.35">
      <c r="B5" s="343"/>
      <c r="C5" s="343"/>
      <c r="D5" s="343"/>
      <c r="E5" s="343"/>
      <c r="F5" s="343"/>
      <c r="G5" s="343"/>
      <c r="H5" s="343"/>
      <c r="I5" s="343"/>
      <c r="J5" s="343"/>
      <c r="K5" s="343"/>
      <c r="L5" s="343"/>
    </row>
    <row r="6" spans="1:17" s="1" customFormat="1" ht="15" customHeight="1" x14ac:dyDescent="0.3">
      <c r="B6" s="404" t="s">
        <v>7</v>
      </c>
      <c r="C6" s="405"/>
      <c r="D6" s="405"/>
      <c r="E6" s="422">
        <f>'Cost Estimate'!E8</f>
        <v>0</v>
      </c>
      <c r="F6" s="423"/>
      <c r="G6" s="423"/>
      <c r="H6" s="423"/>
      <c r="I6" s="423"/>
      <c r="J6" s="423"/>
      <c r="K6" s="423"/>
      <c r="L6" s="424"/>
      <c r="M6" s="7"/>
    </row>
    <row r="7" spans="1:17" s="1" customFormat="1" ht="6.75" customHeight="1" x14ac:dyDescent="0.3">
      <c r="B7" s="11"/>
      <c r="C7" s="7"/>
      <c r="D7" s="7"/>
      <c r="E7" s="7"/>
      <c r="F7" s="7"/>
      <c r="G7" s="7"/>
      <c r="H7" s="7"/>
      <c r="I7" s="7"/>
      <c r="J7" s="7"/>
      <c r="K7" s="7"/>
      <c r="L7" s="8"/>
      <c r="M7" s="7"/>
    </row>
    <row r="8" spans="1:17" s="1" customFormat="1" ht="15" customHeight="1" x14ac:dyDescent="0.3">
      <c r="B8" s="417" t="s">
        <v>107</v>
      </c>
      <c r="C8" s="418"/>
      <c r="D8" s="418"/>
      <c r="E8" s="419">
        <f>'Cost Estimate'!E10</f>
        <v>0</v>
      </c>
      <c r="F8" s="420"/>
      <c r="G8" s="420"/>
      <c r="H8" s="420"/>
      <c r="I8" s="420"/>
      <c r="J8" s="420"/>
      <c r="K8" s="420"/>
      <c r="L8" s="421"/>
      <c r="M8" s="7"/>
    </row>
    <row r="9" spans="1:17" s="1" customFormat="1" ht="6.75" customHeight="1" x14ac:dyDescent="0.3">
      <c r="B9" s="11"/>
      <c r="C9" s="7"/>
      <c r="D9" s="7"/>
      <c r="E9" s="7"/>
      <c r="F9" s="7"/>
      <c r="G9" s="7"/>
      <c r="H9" s="7"/>
      <c r="I9" s="7"/>
      <c r="J9" s="7"/>
      <c r="K9" s="7"/>
      <c r="L9" s="8"/>
      <c r="M9" s="7"/>
    </row>
    <row r="10" spans="1:17" s="1" customFormat="1" ht="15" customHeight="1" x14ac:dyDescent="0.3">
      <c r="B10" s="417" t="s">
        <v>82</v>
      </c>
      <c r="C10" s="418"/>
      <c r="D10" s="418"/>
      <c r="E10" s="425">
        <f>SUM('Cost Estimate'!K83:L83)</f>
        <v>0</v>
      </c>
      <c r="F10" s="425"/>
      <c r="G10" s="425"/>
      <c r="H10" s="425"/>
      <c r="I10" s="425"/>
      <c r="J10" s="425"/>
      <c r="K10" s="425"/>
      <c r="L10" s="426"/>
      <c r="M10" s="7"/>
    </row>
    <row r="11" spans="1:17" s="1" customFormat="1" ht="6.75" customHeight="1" x14ac:dyDescent="0.3">
      <c r="B11" s="11"/>
      <c r="C11" s="7"/>
      <c r="D11" s="7"/>
      <c r="E11" s="7"/>
      <c r="F11" s="7"/>
      <c r="G11" s="7"/>
      <c r="H11" s="7"/>
      <c r="I11" s="7"/>
      <c r="J11" s="7"/>
      <c r="K11" s="7"/>
      <c r="L11" s="8"/>
      <c r="M11" s="7"/>
    </row>
    <row r="12" spans="1:17" s="1" customFormat="1" ht="15" customHeight="1" thickBot="1" x14ac:dyDescent="0.35">
      <c r="B12" s="446" t="s">
        <v>39</v>
      </c>
      <c r="C12" s="428"/>
      <c r="D12" s="428"/>
      <c r="E12" s="427">
        <f>SUM('Cost Estimate'!K28:L28)</f>
        <v>0</v>
      </c>
      <c r="F12" s="427"/>
      <c r="G12" s="428" t="s">
        <v>83</v>
      </c>
      <c r="H12" s="428"/>
      <c r="I12" s="428"/>
      <c r="J12" s="428"/>
      <c r="K12" s="428"/>
      <c r="L12" s="429"/>
      <c r="M12" s="7"/>
    </row>
    <row r="13" spans="1:17" s="1" customFormat="1" ht="6.75" customHeight="1" thickBot="1" x14ac:dyDescent="0.35">
      <c r="B13" s="44"/>
      <c r="C13" s="45"/>
      <c r="D13" s="45"/>
      <c r="E13" s="45"/>
      <c r="F13" s="45"/>
      <c r="G13" s="45"/>
      <c r="H13" s="45"/>
      <c r="I13" s="45"/>
      <c r="J13" s="45"/>
      <c r="K13" s="45"/>
      <c r="L13" s="46"/>
      <c r="M13" s="7"/>
    </row>
    <row r="14" spans="1:17" s="26" customFormat="1" x14ac:dyDescent="0.25">
      <c r="B14" s="48"/>
      <c r="C14" s="38"/>
      <c r="D14" s="38"/>
      <c r="E14" s="38"/>
      <c r="F14" s="38"/>
      <c r="G14" s="38"/>
      <c r="H14" s="38"/>
      <c r="I14" s="38"/>
      <c r="J14" s="38"/>
      <c r="K14" s="38"/>
      <c r="L14" s="39"/>
      <c r="M14" s="36"/>
      <c r="N14" s="27"/>
      <c r="O14" s="27"/>
      <c r="P14" s="27"/>
      <c r="Q14" s="27"/>
    </row>
    <row r="15" spans="1:17" s="26" customFormat="1" x14ac:dyDescent="0.25">
      <c r="B15" s="183"/>
      <c r="C15" s="36"/>
      <c r="D15" s="36"/>
      <c r="E15" s="413" t="s">
        <v>108</v>
      </c>
      <c r="F15" s="414"/>
      <c r="G15" s="414"/>
      <c r="H15" s="415"/>
      <c r="I15" s="413" t="s">
        <v>115</v>
      </c>
      <c r="J15" s="414"/>
      <c r="K15" s="414"/>
      <c r="L15" s="416"/>
      <c r="M15" s="36"/>
      <c r="N15" s="27"/>
      <c r="O15" s="27"/>
      <c r="P15" s="27"/>
      <c r="Q15" s="27"/>
    </row>
    <row r="16" spans="1:17" s="29" customFormat="1" ht="58.8" customHeight="1" x14ac:dyDescent="0.2">
      <c r="A16" s="28"/>
      <c r="B16" s="49" t="s">
        <v>34</v>
      </c>
      <c r="C16" s="444" t="s">
        <v>35</v>
      </c>
      <c r="D16" s="444"/>
      <c r="E16" s="444" t="s">
        <v>36</v>
      </c>
      <c r="F16" s="444"/>
      <c r="G16" s="444" t="s">
        <v>133</v>
      </c>
      <c r="H16" s="444"/>
      <c r="I16" s="444" t="s">
        <v>36</v>
      </c>
      <c r="J16" s="444"/>
      <c r="K16" s="444" t="s">
        <v>133</v>
      </c>
      <c r="L16" s="445"/>
      <c r="M16" s="47"/>
    </row>
    <row r="17" spans="2:13" x14ac:dyDescent="0.25">
      <c r="B17" s="447" t="s">
        <v>26</v>
      </c>
      <c r="C17" s="444" t="s">
        <v>27</v>
      </c>
      <c r="D17" s="444"/>
      <c r="E17" s="439"/>
      <c r="F17" s="439"/>
      <c r="G17" s="436">
        <f>E17</f>
        <v>0</v>
      </c>
      <c r="H17" s="436"/>
      <c r="I17" s="439"/>
      <c r="J17" s="439"/>
      <c r="K17" s="436">
        <f>I17</f>
        <v>0</v>
      </c>
      <c r="L17" s="437"/>
      <c r="M17" s="36"/>
    </row>
    <row r="18" spans="2:13" x14ac:dyDescent="0.25">
      <c r="B18" s="447"/>
      <c r="C18" s="444" t="s">
        <v>28</v>
      </c>
      <c r="D18" s="444"/>
      <c r="E18" s="439"/>
      <c r="F18" s="439"/>
      <c r="G18" s="436">
        <f t="shared" ref="G18:G32" si="0">G17+E18</f>
        <v>0</v>
      </c>
      <c r="H18" s="436"/>
      <c r="I18" s="439"/>
      <c r="J18" s="439"/>
      <c r="K18" s="436">
        <f t="shared" ref="K18:K31" si="1">K17+I18</f>
        <v>0</v>
      </c>
      <c r="L18" s="437"/>
      <c r="M18" s="36"/>
    </row>
    <row r="19" spans="2:13" x14ac:dyDescent="0.25">
      <c r="B19" s="447"/>
      <c r="C19" s="444" t="s">
        <v>29</v>
      </c>
      <c r="D19" s="444"/>
      <c r="E19" s="439"/>
      <c r="F19" s="439"/>
      <c r="G19" s="436">
        <f t="shared" si="0"/>
        <v>0</v>
      </c>
      <c r="H19" s="436"/>
      <c r="I19" s="439"/>
      <c r="J19" s="439"/>
      <c r="K19" s="436">
        <f t="shared" si="1"/>
        <v>0</v>
      </c>
      <c r="L19" s="437"/>
      <c r="M19" s="36"/>
    </row>
    <row r="20" spans="2:13" x14ac:dyDescent="0.25">
      <c r="B20" s="447"/>
      <c r="C20" s="444" t="s">
        <v>30</v>
      </c>
      <c r="D20" s="444"/>
      <c r="E20" s="439"/>
      <c r="F20" s="439"/>
      <c r="G20" s="436">
        <f t="shared" si="0"/>
        <v>0</v>
      </c>
      <c r="H20" s="436"/>
      <c r="I20" s="439"/>
      <c r="J20" s="439"/>
      <c r="K20" s="436">
        <f t="shared" si="1"/>
        <v>0</v>
      </c>
      <c r="L20" s="437"/>
      <c r="M20" s="36"/>
    </row>
    <row r="21" spans="2:13" x14ac:dyDescent="0.25">
      <c r="B21" s="447" t="s">
        <v>33</v>
      </c>
      <c r="C21" s="444" t="s">
        <v>27</v>
      </c>
      <c r="D21" s="444"/>
      <c r="E21" s="439"/>
      <c r="F21" s="439"/>
      <c r="G21" s="436">
        <f t="shared" si="0"/>
        <v>0</v>
      </c>
      <c r="H21" s="436"/>
      <c r="I21" s="439"/>
      <c r="J21" s="439"/>
      <c r="K21" s="436">
        <f t="shared" si="1"/>
        <v>0</v>
      </c>
      <c r="L21" s="437"/>
      <c r="M21" s="36"/>
    </row>
    <row r="22" spans="2:13" x14ac:dyDescent="0.25">
      <c r="B22" s="447"/>
      <c r="C22" s="444" t="s">
        <v>28</v>
      </c>
      <c r="D22" s="444"/>
      <c r="E22" s="439"/>
      <c r="F22" s="439"/>
      <c r="G22" s="436">
        <f t="shared" si="0"/>
        <v>0</v>
      </c>
      <c r="H22" s="436"/>
      <c r="I22" s="439"/>
      <c r="J22" s="439"/>
      <c r="K22" s="436">
        <f t="shared" si="1"/>
        <v>0</v>
      </c>
      <c r="L22" s="437"/>
      <c r="M22" s="36"/>
    </row>
    <row r="23" spans="2:13" x14ac:dyDescent="0.25">
      <c r="B23" s="447"/>
      <c r="C23" s="444" t="s">
        <v>29</v>
      </c>
      <c r="D23" s="444"/>
      <c r="E23" s="439"/>
      <c r="F23" s="439"/>
      <c r="G23" s="436">
        <f t="shared" si="0"/>
        <v>0</v>
      </c>
      <c r="H23" s="436"/>
      <c r="I23" s="439"/>
      <c r="J23" s="439"/>
      <c r="K23" s="436">
        <f t="shared" si="1"/>
        <v>0</v>
      </c>
      <c r="L23" s="437"/>
      <c r="M23" s="36"/>
    </row>
    <row r="24" spans="2:13" x14ac:dyDescent="0.25">
      <c r="B24" s="447"/>
      <c r="C24" s="444" t="s">
        <v>30</v>
      </c>
      <c r="D24" s="444"/>
      <c r="E24" s="439"/>
      <c r="F24" s="439"/>
      <c r="G24" s="436">
        <f t="shared" si="0"/>
        <v>0</v>
      </c>
      <c r="H24" s="436"/>
      <c r="I24" s="439"/>
      <c r="J24" s="439"/>
      <c r="K24" s="436">
        <f t="shared" si="1"/>
        <v>0</v>
      </c>
      <c r="L24" s="437"/>
      <c r="M24" s="36"/>
    </row>
    <row r="25" spans="2:13" x14ac:dyDescent="0.25">
      <c r="B25" s="447" t="s">
        <v>32</v>
      </c>
      <c r="C25" s="444" t="s">
        <v>27</v>
      </c>
      <c r="D25" s="444"/>
      <c r="E25" s="439"/>
      <c r="F25" s="439"/>
      <c r="G25" s="436">
        <f t="shared" si="0"/>
        <v>0</v>
      </c>
      <c r="H25" s="436"/>
      <c r="I25" s="439"/>
      <c r="J25" s="439"/>
      <c r="K25" s="436">
        <f t="shared" si="1"/>
        <v>0</v>
      </c>
      <c r="L25" s="437"/>
      <c r="M25" s="36"/>
    </row>
    <row r="26" spans="2:13" x14ac:dyDescent="0.25">
      <c r="B26" s="447"/>
      <c r="C26" s="444" t="s">
        <v>28</v>
      </c>
      <c r="D26" s="444"/>
      <c r="E26" s="439"/>
      <c r="F26" s="439"/>
      <c r="G26" s="436">
        <f t="shared" si="0"/>
        <v>0</v>
      </c>
      <c r="H26" s="436"/>
      <c r="I26" s="439"/>
      <c r="J26" s="439"/>
      <c r="K26" s="436">
        <f t="shared" si="1"/>
        <v>0</v>
      </c>
      <c r="L26" s="437"/>
      <c r="M26" s="36"/>
    </row>
    <row r="27" spans="2:13" x14ac:dyDescent="0.25">
      <c r="B27" s="447"/>
      <c r="C27" s="444" t="s">
        <v>29</v>
      </c>
      <c r="D27" s="444"/>
      <c r="E27" s="439"/>
      <c r="F27" s="439"/>
      <c r="G27" s="436">
        <f t="shared" si="0"/>
        <v>0</v>
      </c>
      <c r="H27" s="436"/>
      <c r="I27" s="439"/>
      <c r="J27" s="439"/>
      <c r="K27" s="436">
        <f t="shared" si="1"/>
        <v>0</v>
      </c>
      <c r="L27" s="437"/>
      <c r="M27" s="36"/>
    </row>
    <row r="28" spans="2:13" x14ac:dyDescent="0.25">
      <c r="B28" s="447"/>
      <c r="C28" s="444" t="s">
        <v>30</v>
      </c>
      <c r="D28" s="444"/>
      <c r="E28" s="439"/>
      <c r="F28" s="439"/>
      <c r="G28" s="436">
        <f t="shared" si="0"/>
        <v>0</v>
      </c>
      <c r="H28" s="436"/>
      <c r="I28" s="439"/>
      <c r="J28" s="439"/>
      <c r="K28" s="436">
        <f t="shared" si="1"/>
        <v>0</v>
      </c>
      <c r="L28" s="437"/>
      <c r="M28" s="36"/>
    </row>
    <row r="29" spans="2:13" x14ac:dyDescent="0.25">
      <c r="B29" s="447" t="s">
        <v>31</v>
      </c>
      <c r="C29" s="444" t="s">
        <v>27</v>
      </c>
      <c r="D29" s="444"/>
      <c r="E29" s="439"/>
      <c r="F29" s="439"/>
      <c r="G29" s="436">
        <f t="shared" si="0"/>
        <v>0</v>
      </c>
      <c r="H29" s="436"/>
      <c r="I29" s="439"/>
      <c r="J29" s="439"/>
      <c r="K29" s="436">
        <f t="shared" si="1"/>
        <v>0</v>
      </c>
      <c r="L29" s="437"/>
      <c r="M29" s="36"/>
    </row>
    <row r="30" spans="2:13" x14ac:dyDescent="0.25">
      <c r="B30" s="447"/>
      <c r="C30" s="444" t="s">
        <v>28</v>
      </c>
      <c r="D30" s="444"/>
      <c r="E30" s="439"/>
      <c r="F30" s="439"/>
      <c r="G30" s="436">
        <f t="shared" si="0"/>
        <v>0</v>
      </c>
      <c r="H30" s="436"/>
      <c r="I30" s="439"/>
      <c r="J30" s="439"/>
      <c r="K30" s="436">
        <f t="shared" si="1"/>
        <v>0</v>
      </c>
      <c r="L30" s="437"/>
      <c r="M30" s="36"/>
    </row>
    <row r="31" spans="2:13" x14ac:dyDescent="0.25">
      <c r="B31" s="447"/>
      <c r="C31" s="444" t="s">
        <v>29</v>
      </c>
      <c r="D31" s="444"/>
      <c r="E31" s="439"/>
      <c r="F31" s="439"/>
      <c r="G31" s="436">
        <f t="shared" si="0"/>
        <v>0</v>
      </c>
      <c r="H31" s="436"/>
      <c r="I31" s="439"/>
      <c r="J31" s="439"/>
      <c r="K31" s="436">
        <f t="shared" si="1"/>
        <v>0</v>
      </c>
      <c r="L31" s="437"/>
      <c r="M31" s="36"/>
    </row>
    <row r="32" spans="2:13" x14ac:dyDescent="0.25">
      <c r="B32" s="448"/>
      <c r="C32" s="449" t="s">
        <v>30</v>
      </c>
      <c r="D32" s="449"/>
      <c r="E32" s="438"/>
      <c r="F32" s="438"/>
      <c r="G32" s="440">
        <f t="shared" si="0"/>
        <v>0</v>
      </c>
      <c r="H32" s="440"/>
      <c r="I32" s="438"/>
      <c r="J32" s="438"/>
      <c r="K32" s="440">
        <f>K31+I32</f>
        <v>0</v>
      </c>
      <c r="L32" s="441"/>
      <c r="M32" s="36"/>
    </row>
    <row r="33" spans="2:13" x14ac:dyDescent="0.25">
      <c r="B33" s="50"/>
      <c r="C33" s="19"/>
      <c r="D33" s="19"/>
      <c r="E33" s="19"/>
      <c r="F33" s="19"/>
      <c r="G33" s="19"/>
      <c r="H33" s="19"/>
      <c r="I33" s="51"/>
      <c r="J33" s="51"/>
      <c r="K33" s="51"/>
      <c r="L33" s="52"/>
      <c r="M33" s="36"/>
    </row>
    <row r="34" spans="2:13" x14ac:dyDescent="0.25">
      <c r="B34" s="50"/>
      <c r="C34" s="19"/>
      <c r="D34" s="19"/>
      <c r="E34" s="19"/>
      <c r="F34" s="19"/>
      <c r="G34" s="19"/>
      <c r="H34" s="19"/>
      <c r="I34" s="51"/>
      <c r="J34" s="51"/>
      <c r="K34" s="51"/>
      <c r="L34" s="52"/>
      <c r="M34" s="36"/>
    </row>
    <row r="35" spans="2:13" x14ac:dyDescent="0.25">
      <c r="B35" s="50"/>
      <c r="C35" s="19"/>
      <c r="D35" s="19"/>
      <c r="E35" s="19"/>
      <c r="F35" s="19"/>
      <c r="G35" s="19"/>
      <c r="H35" s="19"/>
      <c r="I35" s="51"/>
      <c r="J35" s="51"/>
      <c r="K35" s="51"/>
      <c r="L35" s="52"/>
      <c r="M35" s="36"/>
    </row>
    <row r="36" spans="2:13" x14ac:dyDescent="0.25">
      <c r="B36" s="50"/>
      <c r="C36" s="19"/>
      <c r="D36" s="19"/>
      <c r="E36" s="19"/>
      <c r="F36" s="19"/>
      <c r="G36" s="19"/>
      <c r="H36" s="19"/>
      <c r="I36" s="51"/>
      <c r="J36" s="51"/>
      <c r="K36" s="51"/>
      <c r="L36" s="52"/>
      <c r="M36" s="36"/>
    </row>
    <row r="37" spans="2:13" x14ac:dyDescent="0.25">
      <c r="B37" s="50"/>
      <c r="C37" s="19"/>
      <c r="D37" s="19"/>
      <c r="E37" s="19"/>
      <c r="F37" s="19"/>
      <c r="G37" s="19"/>
      <c r="H37" s="19"/>
      <c r="I37" s="51"/>
      <c r="J37" s="51"/>
      <c r="K37" s="51"/>
      <c r="L37" s="52"/>
      <c r="M37" s="36"/>
    </row>
    <row r="38" spans="2:13" x14ac:dyDescent="0.25">
      <c r="B38" s="50"/>
      <c r="C38" s="19"/>
      <c r="D38" s="19"/>
      <c r="E38" s="19"/>
      <c r="F38" s="19"/>
      <c r="G38" s="19"/>
      <c r="H38" s="19"/>
      <c r="I38" s="51"/>
      <c r="J38" s="51"/>
      <c r="K38" s="51"/>
      <c r="L38" s="52"/>
      <c r="M38" s="36"/>
    </row>
    <row r="39" spans="2:13" x14ac:dyDescent="0.25">
      <c r="B39" s="50"/>
      <c r="C39" s="19"/>
      <c r="D39" s="19"/>
      <c r="E39" s="19"/>
      <c r="F39" s="19"/>
      <c r="G39" s="19"/>
      <c r="H39" s="19"/>
      <c r="I39" s="51"/>
      <c r="J39" s="51"/>
      <c r="K39" s="51"/>
      <c r="L39" s="52"/>
      <c r="M39" s="36"/>
    </row>
    <row r="40" spans="2:13" x14ac:dyDescent="0.25">
      <c r="B40" s="50"/>
      <c r="C40" s="19"/>
      <c r="D40" s="19"/>
      <c r="E40" s="19"/>
      <c r="F40" s="19"/>
      <c r="G40" s="19"/>
      <c r="H40" s="19"/>
      <c r="I40" s="51"/>
      <c r="J40" s="51"/>
      <c r="K40" s="51"/>
      <c r="L40" s="52"/>
      <c r="M40" s="36"/>
    </row>
    <row r="41" spans="2:13" x14ac:dyDescent="0.25">
      <c r="B41" s="50"/>
      <c r="C41" s="19"/>
      <c r="D41" s="19"/>
      <c r="E41" s="19"/>
      <c r="F41" s="19"/>
      <c r="G41" s="19"/>
      <c r="H41" s="19"/>
      <c r="I41" s="51"/>
      <c r="J41" s="51"/>
      <c r="K41" s="51"/>
      <c r="L41" s="52"/>
      <c r="M41" s="36"/>
    </row>
    <row r="42" spans="2:13" x14ac:dyDescent="0.25">
      <c r="B42" s="50"/>
      <c r="C42" s="19"/>
      <c r="D42" s="19"/>
      <c r="E42" s="19"/>
      <c r="F42" s="19"/>
      <c r="G42" s="19"/>
      <c r="H42" s="19"/>
      <c r="I42" s="51"/>
      <c r="J42" s="51"/>
      <c r="K42" s="51"/>
      <c r="L42" s="52"/>
      <c r="M42" s="36"/>
    </row>
    <row r="43" spans="2:13" x14ac:dyDescent="0.25">
      <c r="B43" s="50"/>
      <c r="C43" s="19"/>
      <c r="D43" s="19"/>
      <c r="E43" s="19"/>
      <c r="F43" s="19"/>
      <c r="G43" s="19"/>
      <c r="H43" s="19"/>
      <c r="I43" s="51"/>
      <c r="J43" s="51"/>
      <c r="K43" s="51"/>
      <c r="L43" s="52"/>
      <c r="M43" s="36"/>
    </row>
    <row r="44" spans="2:13" x14ac:dyDescent="0.25">
      <c r="B44" s="50"/>
      <c r="C44" s="19"/>
      <c r="D44" s="19"/>
      <c r="E44" s="19"/>
      <c r="F44" s="19"/>
      <c r="G44" s="19"/>
      <c r="H44" s="19"/>
      <c r="I44" s="51"/>
      <c r="J44" s="51"/>
      <c r="K44" s="51"/>
      <c r="L44" s="52"/>
      <c r="M44" s="36"/>
    </row>
    <row r="45" spans="2:13" x14ac:dyDescent="0.25">
      <c r="B45" s="50"/>
      <c r="C45" s="19"/>
      <c r="D45" s="19"/>
      <c r="E45" s="19"/>
      <c r="F45" s="19"/>
      <c r="G45" s="19"/>
      <c r="H45" s="19"/>
      <c r="I45" s="51"/>
      <c r="J45" s="51"/>
      <c r="K45" s="51"/>
      <c r="L45" s="52"/>
      <c r="M45" s="36"/>
    </row>
    <row r="46" spans="2:13" x14ac:dyDescent="0.25">
      <c r="B46" s="50"/>
      <c r="C46" s="19"/>
      <c r="D46" s="19"/>
      <c r="E46" s="19"/>
      <c r="F46" s="19"/>
      <c r="G46" s="19"/>
      <c r="H46" s="19"/>
      <c r="I46" s="51"/>
      <c r="J46" s="51"/>
      <c r="K46" s="51"/>
      <c r="L46" s="52"/>
      <c r="M46" s="36"/>
    </row>
    <row r="47" spans="2:13" x14ac:dyDescent="0.25">
      <c r="B47" s="50"/>
      <c r="C47" s="19"/>
      <c r="D47" s="19"/>
      <c r="E47" s="19"/>
      <c r="F47" s="19"/>
      <c r="G47" s="19"/>
      <c r="H47" s="19"/>
      <c r="I47" s="51"/>
      <c r="J47" s="51"/>
      <c r="K47" s="51"/>
      <c r="L47" s="52"/>
      <c r="M47" s="36"/>
    </row>
    <row r="48" spans="2:13" x14ac:dyDescent="0.25">
      <c r="B48" s="50"/>
      <c r="C48" s="19"/>
      <c r="D48" s="19"/>
      <c r="E48" s="19"/>
      <c r="F48" s="19"/>
      <c r="G48" s="19"/>
      <c r="H48" s="19"/>
      <c r="I48" s="51"/>
      <c r="J48" s="51"/>
      <c r="K48" s="51"/>
      <c r="L48" s="52"/>
      <c r="M48" s="36"/>
    </row>
    <row r="49" spans="1:17" x14ac:dyDescent="0.25">
      <c r="B49" s="50"/>
      <c r="C49" s="19"/>
      <c r="D49" s="19"/>
      <c r="E49" s="19"/>
      <c r="F49" s="19"/>
      <c r="G49" s="19"/>
      <c r="H49" s="19"/>
      <c r="I49" s="51"/>
      <c r="J49" s="51"/>
      <c r="K49" s="51"/>
      <c r="L49" s="52"/>
      <c r="M49" s="36"/>
    </row>
    <row r="50" spans="1:17" x14ac:dyDescent="0.25">
      <c r="B50" s="50"/>
      <c r="C50" s="19"/>
      <c r="D50" s="19"/>
      <c r="E50" s="19"/>
      <c r="F50" s="19"/>
      <c r="G50" s="19"/>
      <c r="H50" s="19"/>
      <c r="I50" s="51"/>
      <c r="J50" s="51"/>
      <c r="K50" s="51"/>
      <c r="L50" s="52"/>
      <c r="M50" s="36"/>
    </row>
    <row r="51" spans="1:17" x14ac:dyDescent="0.25">
      <c r="B51" s="50"/>
      <c r="C51" s="19"/>
      <c r="D51" s="19"/>
      <c r="E51" s="19"/>
      <c r="F51" s="19"/>
      <c r="G51" s="19"/>
      <c r="H51" s="19"/>
      <c r="I51" s="51"/>
      <c r="J51" s="51"/>
      <c r="K51" s="51"/>
      <c r="L51" s="52"/>
      <c r="M51" s="36"/>
    </row>
    <row r="52" spans="1:17" s="26" customFormat="1" ht="13.8" thickBot="1" x14ac:dyDescent="0.3">
      <c r="B52" s="53"/>
      <c r="C52" s="54"/>
      <c r="D52" s="54"/>
      <c r="E52" s="54"/>
      <c r="F52" s="54"/>
      <c r="G52" s="54"/>
      <c r="H52" s="54"/>
      <c r="I52" s="54"/>
      <c r="J52" s="54"/>
      <c r="K52" s="54"/>
      <c r="L52" s="55"/>
      <c r="M52" s="36"/>
      <c r="N52" s="27"/>
      <c r="O52" s="27"/>
      <c r="P52" s="27"/>
      <c r="Q52" s="27"/>
    </row>
    <row r="53" spans="1:17" ht="6.75" customHeight="1" thickBot="1" x14ac:dyDescent="0.3">
      <c r="B53" s="41"/>
      <c r="C53" s="42"/>
      <c r="D53" s="42"/>
      <c r="E53" s="42"/>
      <c r="F53" s="42"/>
      <c r="G53" s="42"/>
      <c r="H53" s="42"/>
      <c r="I53" s="42"/>
      <c r="J53" s="42"/>
      <c r="K53" s="42"/>
      <c r="L53" s="43"/>
    </row>
    <row r="54" spans="1:17" s="35" customFormat="1" ht="12.6" x14ac:dyDescent="0.2">
      <c r="A54" s="32"/>
      <c r="B54" s="77" t="s">
        <v>2</v>
      </c>
      <c r="C54" s="443" t="s">
        <v>3</v>
      </c>
      <c r="D54" s="443"/>
      <c r="E54" s="443"/>
      <c r="F54" s="443"/>
      <c r="G54" s="443"/>
      <c r="H54" s="443"/>
      <c r="I54" s="443"/>
      <c r="J54" s="40" t="s">
        <v>40</v>
      </c>
      <c r="K54" s="40" t="s">
        <v>41</v>
      </c>
      <c r="L54" s="78" t="s">
        <v>6</v>
      </c>
      <c r="M54" s="33"/>
      <c r="N54" s="34"/>
      <c r="O54" s="34"/>
      <c r="P54" s="34"/>
      <c r="Q54" s="34"/>
    </row>
    <row r="55" spans="1:17" x14ac:dyDescent="0.25">
      <c r="B55" s="175"/>
      <c r="C55" s="442"/>
      <c r="D55" s="442"/>
      <c r="E55" s="442"/>
      <c r="F55" s="442"/>
      <c r="G55" s="442"/>
      <c r="H55" s="442"/>
      <c r="I55" s="442"/>
      <c r="J55" s="176"/>
      <c r="K55" s="176"/>
      <c r="L55" s="177"/>
    </row>
    <row r="56" spans="1:17" x14ac:dyDescent="0.25">
      <c r="B56" s="175"/>
      <c r="C56" s="442"/>
      <c r="D56" s="442"/>
      <c r="E56" s="442"/>
      <c r="F56" s="442"/>
      <c r="G56" s="442"/>
      <c r="H56" s="442"/>
      <c r="I56" s="442"/>
      <c r="J56" s="176"/>
      <c r="K56" s="176"/>
      <c r="L56" s="177"/>
    </row>
    <row r="57" spans="1:17" ht="6.75" customHeight="1" thickBot="1" x14ac:dyDescent="0.3">
      <c r="B57" s="53"/>
      <c r="C57" s="54"/>
      <c r="D57" s="54"/>
      <c r="E57" s="54"/>
      <c r="F57" s="54"/>
      <c r="G57" s="54"/>
      <c r="H57" s="54"/>
      <c r="I57" s="54"/>
      <c r="J57" s="54"/>
      <c r="K57" s="54"/>
      <c r="L57" s="55"/>
    </row>
    <row r="58" spans="1:17" x14ac:dyDescent="0.25">
      <c r="B58" s="37" t="s">
        <v>42</v>
      </c>
      <c r="C58" s="38"/>
      <c r="D58" s="38"/>
      <c r="E58" s="38"/>
      <c r="F58" s="38"/>
      <c r="G58" s="38"/>
      <c r="H58" s="38"/>
      <c r="I58" s="38"/>
      <c r="J58" s="38"/>
      <c r="K58" s="38"/>
      <c r="L58" s="39"/>
    </row>
    <row r="59" spans="1:17" x14ac:dyDescent="0.25">
      <c r="B59" s="430" t="s">
        <v>87</v>
      </c>
      <c r="C59" s="431"/>
      <c r="D59" s="431"/>
      <c r="E59" s="431"/>
      <c r="F59" s="431"/>
      <c r="G59" s="431"/>
      <c r="H59" s="431"/>
      <c r="I59" s="431"/>
      <c r="J59" s="431"/>
      <c r="K59" s="431"/>
      <c r="L59" s="432"/>
    </row>
    <row r="60" spans="1:17" x14ac:dyDescent="0.25">
      <c r="B60" s="430"/>
      <c r="C60" s="431"/>
      <c r="D60" s="431"/>
      <c r="E60" s="431"/>
      <c r="F60" s="431"/>
      <c r="G60" s="431"/>
      <c r="H60" s="431"/>
      <c r="I60" s="431"/>
      <c r="J60" s="431"/>
      <c r="K60" s="431"/>
      <c r="L60" s="432"/>
    </row>
    <row r="61" spans="1:17" x14ac:dyDescent="0.25">
      <c r="B61" s="430"/>
      <c r="C61" s="431"/>
      <c r="D61" s="431"/>
      <c r="E61" s="431"/>
      <c r="F61" s="431"/>
      <c r="G61" s="431"/>
      <c r="H61" s="431"/>
      <c r="I61" s="431"/>
      <c r="J61" s="431"/>
      <c r="K61" s="431"/>
      <c r="L61" s="432"/>
    </row>
    <row r="62" spans="1:17" x14ac:dyDescent="0.25">
      <c r="B62" s="430"/>
      <c r="C62" s="431"/>
      <c r="D62" s="431"/>
      <c r="E62" s="431"/>
      <c r="F62" s="431"/>
      <c r="G62" s="431"/>
      <c r="H62" s="431"/>
      <c r="I62" s="431"/>
      <c r="J62" s="431"/>
      <c r="K62" s="431"/>
      <c r="L62" s="432"/>
    </row>
    <row r="63" spans="1:17" ht="13.8" thickBot="1" x14ac:dyDescent="0.3">
      <c r="B63" s="433"/>
      <c r="C63" s="434"/>
      <c r="D63" s="434"/>
      <c r="E63" s="434"/>
      <c r="F63" s="434"/>
      <c r="G63" s="434"/>
      <c r="H63" s="434"/>
      <c r="I63" s="434"/>
      <c r="J63" s="434"/>
      <c r="K63" s="434"/>
      <c r="L63" s="435"/>
    </row>
    <row r="64" spans="1:17" ht="7.5" customHeight="1" x14ac:dyDescent="0.25"/>
  </sheetData>
  <sheetProtection algorithmName="SHA-512" hashValue="B+CwN3hW/B6Zn5B6OdwQsUm9NyqGfaeVihUemE5Gc3tJAA/uHU7bG8VuO2lewftEADAl/kZyVvuquzaQMr6BuQ==" saltValue="nmHeRqiSfT5fOt07Yu8E2w==" spinCount="100000" sheet="1" selectLockedCells="1"/>
  <mergeCells count="105">
    <mergeCell ref="E23:F23"/>
    <mergeCell ref="G23:H23"/>
    <mergeCell ref="E24:F24"/>
    <mergeCell ref="G24:H24"/>
    <mergeCell ref="E25:F25"/>
    <mergeCell ref="G25:H25"/>
    <mergeCell ref="E19:F19"/>
    <mergeCell ref="G19:H19"/>
    <mergeCell ref="E21:F21"/>
    <mergeCell ref="G21:H21"/>
    <mergeCell ref="I16:J16"/>
    <mergeCell ref="C17:D17"/>
    <mergeCell ref="C16:D16"/>
    <mergeCell ref="E20:F20"/>
    <mergeCell ref="G20:H20"/>
    <mergeCell ref="E32:F32"/>
    <mergeCell ref="G32:H32"/>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18:F18"/>
    <mergeCell ref="G18:H18"/>
    <mergeCell ref="C21:D21"/>
    <mergeCell ref="C20:D20"/>
    <mergeCell ref="C19:D19"/>
    <mergeCell ref="C18:D18"/>
    <mergeCell ref="I19:J19"/>
    <mergeCell ref="I18:J18"/>
    <mergeCell ref="I17:J17"/>
    <mergeCell ref="B3:L5"/>
    <mergeCell ref="B6:D6"/>
    <mergeCell ref="B10:D10"/>
    <mergeCell ref="I23:J23"/>
    <mergeCell ref="I22:J22"/>
    <mergeCell ref="C23:D23"/>
    <mergeCell ref="C22:D22"/>
    <mergeCell ref="K17:L17"/>
    <mergeCell ref="K16:L16"/>
    <mergeCell ref="K19:L19"/>
    <mergeCell ref="K18:L18"/>
    <mergeCell ref="I21:J21"/>
    <mergeCell ref="I20:J20"/>
    <mergeCell ref="B12:D12"/>
    <mergeCell ref="B17:B20"/>
    <mergeCell ref="B21:B24"/>
    <mergeCell ref="C24:D24"/>
    <mergeCell ref="I24:J24"/>
    <mergeCell ref="E22:F22"/>
    <mergeCell ref="G22:H22"/>
    <mergeCell ref="E16:F16"/>
    <mergeCell ref="G16:H16"/>
    <mergeCell ref="E17:F17"/>
    <mergeCell ref="G17:H17"/>
    <mergeCell ref="C56:I56"/>
    <mergeCell ref="C55:I55"/>
    <mergeCell ref="C54:I54"/>
    <mergeCell ref="K30:L30"/>
    <mergeCell ref="I29:J29"/>
    <mergeCell ref="I28:J28"/>
    <mergeCell ref="I27:J27"/>
    <mergeCell ref="I26:J26"/>
    <mergeCell ref="I25:J25"/>
    <mergeCell ref="C27:D27"/>
    <mergeCell ref="C26:D26"/>
    <mergeCell ref="C25:D25"/>
    <mergeCell ref="E28:F28"/>
    <mergeCell ref="G28:H28"/>
    <mergeCell ref="E15:H15"/>
    <mergeCell ref="I15:L15"/>
    <mergeCell ref="B8:D8"/>
    <mergeCell ref="E8:L8"/>
    <mergeCell ref="E6:L6"/>
    <mergeCell ref="E10:L10"/>
    <mergeCell ref="E12:F12"/>
    <mergeCell ref="G12:L12"/>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s>
  <printOptions horizontalCentered="1"/>
  <pageMargins left="0" right="0" top="0" bottom="0" header="0" footer="0"/>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F0CF7-02F3-442D-91C6-CCCD69987867}">
  <sheetPr>
    <pageSetUpPr fitToPage="1"/>
  </sheetPr>
  <dimension ref="A1:M50"/>
  <sheetViews>
    <sheetView view="pageBreakPreview" topLeftCell="A19" zoomScaleNormal="100" zoomScaleSheetLayoutView="100" workbookViewId="0">
      <selection activeCell="B47" sqref="B47"/>
    </sheetView>
  </sheetViews>
  <sheetFormatPr defaultColWidth="9.109375" defaultRowHeight="13.8" x14ac:dyDescent="0.25"/>
  <cols>
    <col min="1" max="1" width="2.33203125" style="22" customWidth="1"/>
    <col min="2" max="2" width="5.6640625" style="24" customWidth="1"/>
    <col min="3" max="4" width="23.44140625" style="24" customWidth="1"/>
    <col min="5" max="6" width="22.6640625" style="24" customWidth="1"/>
    <col min="7" max="7" width="19.88671875" style="24" customWidth="1"/>
    <col min="8" max="8" width="13.5546875" style="24" customWidth="1"/>
    <col min="9" max="9" width="2.33203125" style="23" customWidth="1"/>
    <col min="10" max="13" width="9.109375" style="24"/>
    <col min="14" max="16384" width="9.109375" style="25"/>
  </cols>
  <sheetData>
    <row r="1" spans="1:13" s="22" customFormat="1" x14ac:dyDescent="0.25">
      <c r="B1" s="23"/>
      <c r="C1" s="23"/>
      <c r="D1" s="23"/>
      <c r="E1" s="23"/>
      <c r="F1" s="23"/>
      <c r="G1" s="23"/>
      <c r="H1" s="23"/>
      <c r="I1" s="23"/>
      <c r="J1" s="23"/>
      <c r="K1" s="23"/>
      <c r="L1" s="23"/>
      <c r="M1" s="23"/>
    </row>
    <row r="2" spans="1:13" s="13" customFormat="1" x14ac:dyDescent="0.3"/>
    <row r="3" spans="1:13" s="12" customFormat="1" ht="15.75" customHeight="1" x14ac:dyDescent="0.3">
      <c r="B3" s="343" t="s">
        <v>102</v>
      </c>
      <c r="C3" s="343"/>
      <c r="D3" s="343"/>
      <c r="E3" s="343"/>
      <c r="F3" s="343"/>
      <c r="G3" s="343"/>
      <c r="H3" s="343"/>
    </row>
    <row r="4" spans="1:13" s="13" customFormat="1" ht="15" customHeight="1" x14ac:dyDescent="0.3">
      <c r="B4" s="343"/>
      <c r="C4" s="343"/>
      <c r="D4" s="343"/>
      <c r="E4" s="343"/>
      <c r="F4" s="343"/>
      <c r="G4" s="343"/>
      <c r="H4" s="343"/>
    </row>
    <row r="5" spans="1:13" s="13" customFormat="1" ht="15" customHeight="1" x14ac:dyDescent="0.3">
      <c r="B5" s="343"/>
      <c r="C5" s="343"/>
      <c r="D5" s="343"/>
      <c r="E5" s="343"/>
      <c r="F5" s="343"/>
      <c r="G5" s="343"/>
      <c r="H5" s="343"/>
    </row>
    <row r="6" spans="1:13" s="13" customFormat="1" ht="15" customHeight="1" thickBot="1" x14ac:dyDescent="0.35">
      <c r="B6" s="343"/>
      <c r="C6" s="343"/>
      <c r="D6" s="343"/>
      <c r="E6" s="343"/>
      <c r="F6" s="343"/>
      <c r="G6" s="343"/>
      <c r="H6" s="343"/>
    </row>
    <row r="7" spans="1:13" s="1" customFormat="1" ht="15" customHeight="1" x14ac:dyDescent="0.3">
      <c r="B7" s="458" t="s">
        <v>7</v>
      </c>
      <c r="C7" s="459"/>
      <c r="D7" s="422">
        <f>'Cost Estimate'!E8</f>
        <v>0</v>
      </c>
      <c r="E7" s="423"/>
      <c r="F7" s="423"/>
      <c r="G7" s="423"/>
      <c r="H7" s="424"/>
      <c r="I7" s="7"/>
    </row>
    <row r="8" spans="1:13" s="1" customFormat="1" ht="6.75" customHeight="1" x14ac:dyDescent="0.3">
      <c r="B8" s="11"/>
      <c r="C8" s="7"/>
      <c r="D8" s="7"/>
      <c r="E8" s="7"/>
      <c r="F8" s="7"/>
      <c r="G8" s="7"/>
      <c r="H8" s="8"/>
      <c r="I8" s="7"/>
    </row>
    <row r="9" spans="1:13" s="1" customFormat="1" ht="15" customHeight="1" x14ac:dyDescent="0.3">
      <c r="B9" s="417" t="s">
        <v>107</v>
      </c>
      <c r="C9" s="418"/>
      <c r="D9" s="452">
        <f>'Cost Estimate'!E10</f>
        <v>0</v>
      </c>
      <c r="E9" s="453"/>
      <c r="F9" s="453"/>
      <c r="G9" s="453"/>
      <c r="H9" s="454"/>
      <c r="I9" s="7"/>
    </row>
    <row r="10" spans="1:13" s="1" customFormat="1" ht="6.75" customHeight="1" thickBot="1" x14ac:dyDescent="0.35">
      <c r="B10" s="9"/>
      <c r="C10" s="17"/>
      <c r="D10" s="17"/>
      <c r="E10" s="17"/>
      <c r="F10" s="17"/>
      <c r="G10" s="17"/>
      <c r="H10" s="21"/>
      <c r="I10" s="7"/>
    </row>
    <row r="11" spans="1:13" s="26" customFormat="1" ht="13.2" x14ac:dyDescent="0.25">
      <c r="B11" s="81" t="s">
        <v>111</v>
      </c>
      <c r="C11" s="63"/>
      <c r="D11" s="63"/>
      <c r="E11" s="63"/>
      <c r="F11" s="63"/>
      <c r="G11" s="63"/>
      <c r="H11" s="64"/>
      <c r="I11" s="36"/>
      <c r="J11" s="27"/>
      <c r="K11" s="27"/>
      <c r="L11" s="27"/>
      <c r="M11" s="27"/>
    </row>
    <row r="12" spans="1:13" s="26" customFormat="1" ht="7.5" customHeight="1" x14ac:dyDescent="0.25">
      <c r="B12" s="65"/>
      <c r="C12" s="61"/>
      <c r="D12" s="61"/>
      <c r="E12" s="61"/>
      <c r="F12" s="61"/>
      <c r="G12" s="61"/>
      <c r="H12" s="66"/>
      <c r="I12" s="36"/>
      <c r="J12" s="27"/>
      <c r="K12" s="27"/>
      <c r="L12" s="27"/>
      <c r="M12" s="27"/>
    </row>
    <row r="13" spans="1:13" s="32" customFormat="1" ht="14.25" customHeight="1" x14ac:dyDescent="0.2">
      <c r="B13" s="465" t="s">
        <v>47</v>
      </c>
      <c r="C13" s="444" t="s">
        <v>48</v>
      </c>
      <c r="D13" s="444"/>
      <c r="E13" s="444" t="s">
        <v>108</v>
      </c>
      <c r="F13" s="444" t="s">
        <v>115</v>
      </c>
      <c r="G13" s="460" t="s">
        <v>54</v>
      </c>
      <c r="H13" s="461"/>
      <c r="I13" s="62"/>
      <c r="J13" s="33"/>
      <c r="K13" s="33"/>
      <c r="L13" s="33"/>
      <c r="M13" s="33"/>
    </row>
    <row r="14" spans="1:13" s="29" customFormat="1" ht="12.6" x14ac:dyDescent="0.2">
      <c r="A14" s="28"/>
      <c r="B14" s="465"/>
      <c r="C14" s="444"/>
      <c r="D14" s="444"/>
      <c r="E14" s="444"/>
      <c r="F14" s="444"/>
      <c r="G14" s="79" t="s">
        <v>51</v>
      </c>
      <c r="H14" s="80" t="s">
        <v>12</v>
      </c>
      <c r="I14" s="47"/>
    </row>
    <row r="15" spans="1:13" s="31" customFormat="1" ht="15" customHeight="1" x14ac:dyDescent="0.25">
      <c r="A15" s="26"/>
      <c r="B15" s="67">
        <v>1</v>
      </c>
      <c r="C15" s="450" t="s">
        <v>8</v>
      </c>
      <c r="D15" s="450"/>
      <c r="E15" s="178"/>
      <c r="F15" s="75">
        <f>SUM('Cost Estimate'!K49:L49)</f>
        <v>0</v>
      </c>
      <c r="G15" s="56">
        <f>F15-E15</f>
        <v>0</v>
      </c>
      <c r="H15" s="82">
        <f t="shared" ref="H15:H22" si="0">IF(E15,G15/E15,0)</f>
        <v>0</v>
      </c>
      <c r="I15" s="36"/>
      <c r="J15" s="30"/>
      <c r="K15" s="30"/>
      <c r="L15" s="30"/>
      <c r="M15" s="30"/>
    </row>
    <row r="16" spans="1:13" s="31" customFormat="1" ht="15" customHeight="1" x14ac:dyDescent="0.25">
      <c r="A16" s="26"/>
      <c r="B16" s="67">
        <v>2</v>
      </c>
      <c r="C16" s="450" t="s">
        <v>55</v>
      </c>
      <c r="D16" s="450"/>
      <c r="E16" s="178"/>
      <c r="F16" s="75">
        <f>SUM('Cost Estimate'!K60:L60)</f>
        <v>0</v>
      </c>
      <c r="G16" s="56">
        <f t="shared" ref="G16:G22" si="1">F16-E16</f>
        <v>0</v>
      </c>
      <c r="H16" s="82">
        <f t="shared" si="0"/>
        <v>0</v>
      </c>
      <c r="I16" s="36"/>
      <c r="J16" s="30"/>
      <c r="K16" s="30"/>
      <c r="L16" s="30"/>
      <c r="M16" s="30"/>
    </row>
    <row r="17" spans="1:13" s="31" customFormat="1" ht="15" customHeight="1" x14ac:dyDescent="0.25">
      <c r="A17" s="26"/>
      <c r="B17" s="67">
        <v>3</v>
      </c>
      <c r="C17" s="450" t="s">
        <v>85</v>
      </c>
      <c r="D17" s="450"/>
      <c r="E17" s="178"/>
      <c r="F17" s="75">
        <f>SUM('Cost Estimate'!K64:L64)</f>
        <v>0</v>
      </c>
      <c r="G17" s="56">
        <f t="shared" si="1"/>
        <v>0</v>
      </c>
      <c r="H17" s="82">
        <f t="shared" si="0"/>
        <v>0</v>
      </c>
      <c r="I17" s="36"/>
      <c r="J17" s="30"/>
      <c r="K17" s="30"/>
      <c r="L17" s="30"/>
      <c r="M17" s="30"/>
    </row>
    <row r="18" spans="1:13" s="31" customFormat="1" ht="15" customHeight="1" x14ac:dyDescent="0.25">
      <c r="A18" s="26"/>
      <c r="B18" s="67">
        <v>4</v>
      </c>
      <c r="C18" s="450" t="s">
        <v>13</v>
      </c>
      <c r="D18" s="450"/>
      <c r="E18" s="178"/>
      <c r="F18" s="75">
        <f>SUM('Cost Estimate'!K73:L73)</f>
        <v>0</v>
      </c>
      <c r="G18" s="56">
        <f t="shared" si="1"/>
        <v>0</v>
      </c>
      <c r="H18" s="82">
        <f t="shared" si="0"/>
        <v>0</v>
      </c>
      <c r="I18" s="36"/>
      <c r="J18" s="30"/>
      <c r="K18" s="30"/>
      <c r="L18" s="30"/>
      <c r="M18" s="30"/>
    </row>
    <row r="19" spans="1:13" s="31" customFormat="1" ht="15" customHeight="1" x14ac:dyDescent="0.25">
      <c r="A19" s="26"/>
      <c r="B19" s="67">
        <v>5</v>
      </c>
      <c r="C19" s="450" t="s">
        <v>95</v>
      </c>
      <c r="D19" s="450"/>
      <c r="E19" s="178"/>
      <c r="F19" s="75">
        <f>SUM('Cost Estimate'!K76:L76)</f>
        <v>0</v>
      </c>
      <c r="G19" s="56">
        <f t="shared" ref="G19" si="2">F19-E19</f>
        <v>0</v>
      </c>
      <c r="H19" s="82">
        <f t="shared" si="0"/>
        <v>0</v>
      </c>
      <c r="I19" s="36"/>
      <c r="J19" s="30"/>
      <c r="K19" s="30"/>
      <c r="L19" s="30"/>
      <c r="M19" s="30"/>
    </row>
    <row r="20" spans="1:13" s="31" customFormat="1" ht="15" customHeight="1" x14ac:dyDescent="0.25">
      <c r="A20" s="26"/>
      <c r="B20" s="67">
        <v>6</v>
      </c>
      <c r="C20" s="450" t="s">
        <v>24</v>
      </c>
      <c r="D20" s="450"/>
      <c r="E20" s="178"/>
      <c r="F20" s="75">
        <f>SUM('Cost Estimate'!K77:L77)</f>
        <v>0</v>
      </c>
      <c r="G20" s="56">
        <f t="shared" si="1"/>
        <v>0</v>
      </c>
      <c r="H20" s="82">
        <f t="shared" si="0"/>
        <v>0</v>
      </c>
      <c r="I20" s="36"/>
      <c r="J20" s="30"/>
      <c r="K20" s="30"/>
      <c r="L20" s="30"/>
      <c r="M20" s="30"/>
    </row>
    <row r="21" spans="1:13" s="31" customFormat="1" ht="15" customHeight="1" x14ac:dyDescent="0.25">
      <c r="A21" s="26"/>
      <c r="B21" s="67">
        <v>7</v>
      </c>
      <c r="C21" s="450" t="s">
        <v>89</v>
      </c>
      <c r="D21" s="450"/>
      <c r="E21" s="178"/>
      <c r="F21" s="75">
        <f>SUM('Cost Estimate'!K78:L78)</f>
        <v>0</v>
      </c>
      <c r="G21" s="56">
        <f t="shared" si="1"/>
        <v>0</v>
      </c>
      <c r="H21" s="82">
        <f t="shared" si="0"/>
        <v>0</v>
      </c>
      <c r="I21" s="36"/>
      <c r="J21" s="30"/>
      <c r="K21" s="30"/>
      <c r="L21" s="30"/>
      <c r="M21" s="30"/>
    </row>
    <row r="22" spans="1:13" s="31" customFormat="1" ht="15" customHeight="1" x14ac:dyDescent="0.25">
      <c r="A22" s="26"/>
      <c r="B22" s="67">
        <v>8</v>
      </c>
      <c r="C22" s="450" t="s">
        <v>84</v>
      </c>
      <c r="D22" s="450"/>
      <c r="E22" s="75">
        <f>SUM(E15:E21)</f>
        <v>0</v>
      </c>
      <c r="F22" s="75">
        <f>SUM('Cost Estimate'!K83:L83)</f>
        <v>0</v>
      </c>
      <c r="G22" s="56">
        <f t="shared" si="1"/>
        <v>0</v>
      </c>
      <c r="H22" s="82">
        <f t="shared" si="0"/>
        <v>0</v>
      </c>
      <c r="I22" s="36"/>
      <c r="J22" s="30"/>
      <c r="K22" s="30"/>
      <c r="L22" s="30"/>
      <c r="M22" s="30"/>
    </row>
    <row r="23" spans="1:13" s="26" customFormat="1" ht="6.75" customHeight="1" thickBot="1" x14ac:dyDescent="0.3">
      <c r="B23" s="68"/>
      <c r="C23" s="451"/>
      <c r="D23" s="451"/>
      <c r="E23" s="69"/>
      <c r="F23" s="69"/>
      <c r="G23" s="69"/>
      <c r="H23" s="70"/>
      <c r="I23" s="36"/>
      <c r="J23" s="27"/>
      <c r="K23" s="27"/>
      <c r="L23" s="27"/>
      <c r="M23" s="27"/>
    </row>
    <row r="24" spans="1:13" s="31" customFormat="1" ht="15.75" customHeight="1" x14ac:dyDescent="0.25">
      <c r="A24" s="26"/>
      <c r="B24" s="455" t="s">
        <v>52</v>
      </c>
      <c r="C24" s="456"/>
      <c r="D24" s="456"/>
      <c r="E24" s="456"/>
      <c r="F24" s="456"/>
      <c r="G24" s="456"/>
      <c r="H24" s="457"/>
      <c r="I24" s="36"/>
      <c r="J24" s="30"/>
      <c r="K24" s="30"/>
      <c r="L24" s="30"/>
      <c r="M24" s="30"/>
    </row>
    <row r="25" spans="1:13" s="32" customFormat="1" ht="14.25" customHeight="1" x14ac:dyDescent="0.2">
      <c r="B25" s="465" t="s">
        <v>47</v>
      </c>
      <c r="C25" s="444" t="s">
        <v>48</v>
      </c>
      <c r="D25" s="444"/>
      <c r="E25" s="444" t="s">
        <v>49</v>
      </c>
      <c r="F25" s="444" t="s">
        <v>50</v>
      </c>
      <c r="G25" s="460" t="s">
        <v>54</v>
      </c>
      <c r="H25" s="461"/>
      <c r="I25" s="62"/>
      <c r="J25" s="33"/>
      <c r="K25" s="33"/>
      <c r="L25" s="33"/>
      <c r="M25" s="33"/>
    </row>
    <row r="26" spans="1:13" s="29" customFormat="1" ht="12.6" x14ac:dyDescent="0.2">
      <c r="A26" s="28"/>
      <c r="B26" s="465"/>
      <c r="C26" s="444"/>
      <c r="D26" s="444"/>
      <c r="E26" s="444"/>
      <c r="F26" s="444"/>
      <c r="G26" s="79" t="s">
        <v>37</v>
      </c>
      <c r="H26" s="80" t="s">
        <v>12</v>
      </c>
      <c r="I26" s="47"/>
    </row>
    <row r="27" spans="1:13" s="31" customFormat="1" ht="15" customHeight="1" x14ac:dyDescent="0.25">
      <c r="A27" s="26"/>
      <c r="B27" s="67">
        <v>1</v>
      </c>
      <c r="C27" s="450" t="s">
        <v>53</v>
      </c>
      <c r="D27" s="450"/>
      <c r="E27" s="179">
        <v>0</v>
      </c>
      <c r="F27" s="76">
        <f>SUM('Cost Estimate'!K28:L28)</f>
        <v>0</v>
      </c>
      <c r="G27" s="57">
        <f>F27-E27</f>
        <v>0</v>
      </c>
      <c r="H27" s="82">
        <f>IF(E27,G27/E27,0)</f>
        <v>0</v>
      </c>
      <c r="I27" s="36"/>
      <c r="J27" s="30"/>
      <c r="K27" s="30"/>
      <c r="L27" s="30"/>
      <c r="M27" s="30"/>
    </row>
    <row r="28" spans="1:13" s="31" customFormat="1" ht="6.75" customHeight="1" thickBot="1" x14ac:dyDescent="0.3">
      <c r="A28" s="26"/>
      <c r="B28" s="71"/>
      <c r="C28" s="10"/>
      <c r="D28" s="10"/>
      <c r="E28" s="69"/>
      <c r="F28" s="69"/>
      <c r="G28" s="69"/>
      <c r="H28" s="70"/>
      <c r="I28" s="36"/>
      <c r="J28" s="30"/>
      <c r="K28" s="30"/>
      <c r="L28" s="30"/>
      <c r="M28" s="30"/>
    </row>
    <row r="29" spans="1:13" s="31" customFormat="1" ht="6.75" customHeight="1" x14ac:dyDescent="0.25">
      <c r="A29" s="26"/>
      <c r="B29" s="72"/>
      <c r="C29" s="20"/>
      <c r="D29" s="20"/>
      <c r="E29" s="73"/>
      <c r="F29" s="73"/>
      <c r="G29" s="73"/>
      <c r="H29" s="74"/>
      <c r="I29" s="36"/>
      <c r="J29" s="30"/>
      <c r="K29" s="30"/>
      <c r="L29" s="30"/>
      <c r="M29" s="30"/>
    </row>
    <row r="30" spans="1:13" s="31" customFormat="1" ht="13.2" x14ac:dyDescent="0.25">
      <c r="A30" s="26"/>
      <c r="B30" s="50" t="s">
        <v>46</v>
      </c>
      <c r="C30" s="19"/>
      <c r="D30" s="19"/>
      <c r="E30" s="51"/>
      <c r="F30" s="51"/>
      <c r="G30" s="51"/>
      <c r="H30" s="52"/>
      <c r="I30" s="36"/>
      <c r="J30" s="30"/>
      <c r="K30" s="30"/>
      <c r="L30" s="30"/>
      <c r="M30" s="30"/>
    </row>
    <row r="31" spans="1:13" s="31" customFormat="1" ht="30" customHeight="1" x14ac:dyDescent="0.25">
      <c r="A31" s="26"/>
      <c r="B31" s="463" t="s">
        <v>90</v>
      </c>
      <c r="C31" s="387"/>
      <c r="D31" s="387"/>
      <c r="E31" s="387"/>
      <c r="F31" s="387"/>
      <c r="G31" s="387"/>
      <c r="H31" s="464"/>
      <c r="I31" s="36"/>
      <c r="J31" s="30"/>
      <c r="K31" s="30"/>
      <c r="L31" s="30"/>
      <c r="M31" s="30"/>
    </row>
    <row r="32" spans="1:13" s="31" customFormat="1" ht="15" customHeight="1" x14ac:dyDescent="0.25">
      <c r="A32" s="26"/>
      <c r="B32" s="466"/>
      <c r="C32" s="467"/>
      <c r="D32" s="467"/>
      <c r="E32" s="467"/>
      <c r="F32" s="467"/>
      <c r="G32" s="467"/>
      <c r="H32" s="468"/>
      <c r="I32" s="36"/>
      <c r="J32" s="30"/>
      <c r="K32" s="30"/>
      <c r="L32" s="30"/>
      <c r="M32" s="30"/>
    </row>
    <row r="33" spans="1:13" s="31" customFormat="1" ht="15" customHeight="1" x14ac:dyDescent="0.25">
      <c r="A33" s="26"/>
      <c r="B33" s="466"/>
      <c r="C33" s="467"/>
      <c r="D33" s="467"/>
      <c r="E33" s="467"/>
      <c r="F33" s="467"/>
      <c r="G33" s="467"/>
      <c r="H33" s="468"/>
      <c r="I33" s="36"/>
      <c r="J33" s="30"/>
      <c r="K33" s="30"/>
      <c r="L33" s="30"/>
      <c r="M33" s="30"/>
    </row>
    <row r="34" spans="1:13" s="31" customFormat="1" ht="15" customHeight="1" x14ac:dyDescent="0.25">
      <c r="A34" s="26"/>
      <c r="B34" s="466"/>
      <c r="C34" s="467"/>
      <c r="D34" s="467"/>
      <c r="E34" s="467"/>
      <c r="F34" s="467"/>
      <c r="G34" s="467"/>
      <c r="H34" s="468"/>
      <c r="I34" s="36"/>
      <c r="J34" s="30"/>
      <c r="K34" s="30"/>
      <c r="L34" s="30"/>
      <c r="M34" s="30"/>
    </row>
    <row r="35" spans="1:13" s="31" customFormat="1" ht="15" customHeight="1" x14ac:dyDescent="0.25">
      <c r="A35" s="26"/>
      <c r="B35" s="466"/>
      <c r="C35" s="467"/>
      <c r="D35" s="467"/>
      <c r="E35" s="467"/>
      <c r="F35" s="467"/>
      <c r="G35" s="467"/>
      <c r="H35" s="468"/>
      <c r="I35" s="36"/>
      <c r="J35" s="30"/>
      <c r="K35" s="30"/>
      <c r="L35" s="30"/>
      <c r="M35" s="30"/>
    </row>
    <row r="36" spans="1:13" s="31" customFormat="1" ht="15" customHeight="1" x14ac:dyDescent="0.25">
      <c r="A36" s="26"/>
      <c r="B36" s="466"/>
      <c r="C36" s="467"/>
      <c r="D36" s="467"/>
      <c r="E36" s="467"/>
      <c r="F36" s="467"/>
      <c r="G36" s="467"/>
      <c r="H36" s="468"/>
      <c r="I36" s="36"/>
      <c r="J36" s="30"/>
      <c r="K36" s="30"/>
      <c r="L36" s="30"/>
      <c r="M36" s="30"/>
    </row>
    <row r="37" spans="1:13" s="31" customFormat="1" ht="15" customHeight="1" x14ac:dyDescent="0.25">
      <c r="A37" s="26"/>
      <c r="B37" s="466"/>
      <c r="C37" s="467"/>
      <c r="D37" s="467"/>
      <c r="E37" s="467"/>
      <c r="F37" s="467"/>
      <c r="G37" s="467"/>
      <c r="H37" s="468"/>
      <c r="I37" s="36"/>
      <c r="J37" s="30"/>
      <c r="K37" s="30"/>
      <c r="L37" s="30"/>
      <c r="M37" s="30"/>
    </row>
    <row r="38" spans="1:13" s="31" customFormat="1" ht="15" customHeight="1" x14ac:dyDescent="0.25">
      <c r="A38" s="26"/>
      <c r="B38" s="466"/>
      <c r="C38" s="467"/>
      <c r="D38" s="467"/>
      <c r="E38" s="467"/>
      <c r="F38" s="467"/>
      <c r="G38" s="467"/>
      <c r="H38" s="468"/>
      <c r="I38" s="36"/>
      <c r="J38" s="30"/>
      <c r="K38" s="30"/>
      <c r="L38" s="30"/>
      <c r="M38" s="30"/>
    </row>
    <row r="39" spans="1:13" s="31" customFormat="1" ht="15" customHeight="1" x14ac:dyDescent="0.25">
      <c r="A39" s="26"/>
      <c r="B39" s="466"/>
      <c r="C39" s="467"/>
      <c r="D39" s="467"/>
      <c r="E39" s="467"/>
      <c r="F39" s="467"/>
      <c r="G39" s="467"/>
      <c r="H39" s="468"/>
      <c r="I39" s="36"/>
      <c r="J39" s="30"/>
      <c r="K39" s="30"/>
      <c r="L39" s="30"/>
      <c r="M39" s="30"/>
    </row>
    <row r="40" spans="1:13" s="31" customFormat="1" ht="15" customHeight="1" x14ac:dyDescent="0.25">
      <c r="A40" s="26"/>
      <c r="B40" s="466"/>
      <c r="C40" s="467"/>
      <c r="D40" s="467"/>
      <c r="E40" s="467"/>
      <c r="F40" s="467"/>
      <c r="G40" s="467"/>
      <c r="H40" s="468"/>
      <c r="I40" s="36"/>
      <c r="J40" s="30"/>
      <c r="K40" s="30"/>
      <c r="L40" s="30"/>
      <c r="M40" s="30"/>
    </row>
    <row r="41" spans="1:13" s="31" customFormat="1" ht="15" customHeight="1" x14ac:dyDescent="0.25">
      <c r="A41" s="26"/>
      <c r="B41" s="466"/>
      <c r="C41" s="467"/>
      <c r="D41" s="467"/>
      <c r="E41" s="467"/>
      <c r="F41" s="467"/>
      <c r="G41" s="467"/>
      <c r="H41" s="468"/>
      <c r="I41" s="36"/>
      <c r="J41" s="30"/>
      <c r="K41" s="30"/>
      <c r="L41" s="30"/>
      <c r="M41" s="30"/>
    </row>
    <row r="42" spans="1:13" s="31" customFormat="1" ht="15" customHeight="1" x14ac:dyDescent="0.25">
      <c r="A42" s="26"/>
      <c r="B42" s="466"/>
      <c r="C42" s="467"/>
      <c r="D42" s="467"/>
      <c r="E42" s="467"/>
      <c r="F42" s="467"/>
      <c r="G42" s="467"/>
      <c r="H42" s="468"/>
      <c r="I42" s="36"/>
      <c r="J42" s="30"/>
      <c r="K42" s="30"/>
      <c r="L42" s="30"/>
      <c r="M42" s="30"/>
    </row>
    <row r="43" spans="1:13" s="31" customFormat="1" ht="15" customHeight="1" x14ac:dyDescent="0.25">
      <c r="A43" s="26"/>
      <c r="B43" s="466"/>
      <c r="C43" s="467"/>
      <c r="D43" s="467"/>
      <c r="E43" s="467"/>
      <c r="F43" s="467"/>
      <c r="G43" s="467"/>
      <c r="H43" s="468"/>
      <c r="I43" s="36"/>
      <c r="J43" s="30"/>
      <c r="K43" s="30"/>
      <c r="L43" s="30"/>
      <c r="M43" s="30"/>
    </row>
    <row r="44" spans="1:13" s="26" customFormat="1" ht="15.75" customHeight="1" thickBot="1" x14ac:dyDescent="0.3">
      <c r="B44" s="466"/>
      <c r="C44" s="467"/>
      <c r="D44" s="467"/>
      <c r="E44" s="467"/>
      <c r="F44" s="467"/>
      <c r="G44" s="467"/>
      <c r="H44" s="468"/>
      <c r="I44" s="36"/>
      <c r="J44" s="27"/>
      <c r="K44" s="27"/>
      <c r="L44" s="27"/>
      <c r="M44" s="27"/>
    </row>
    <row r="45" spans="1:13" s="31" customFormat="1" ht="6.75" customHeight="1" thickBot="1" x14ac:dyDescent="0.3">
      <c r="A45" s="26"/>
      <c r="B45" s="41"/>
      <c r="C45" s="42"/>
      <c r="D45" s="42"/>
      <c r="E45" s="42"/>
      <c r="F45" s="42"/>
      <c r="G45" s="42"/>
      <c r="H45" s="43"/>
      <c r="I45" s="27"/>
      <c r="J45" s="30"/>
      <c r="K45" s="30"/>
      <c r="L45" s="30"/>
      <c r="M45" s="30"/>
    </row>
    <row r="46" spans="1:13" s="35" customFormat="1" ht="12.6" x14ac:dyDescent="0.2">
      <c r="A46" s="32"/>
      <c r="B46" s="77" t="s">
        <v>76</v>
      </c>
      <c r="C46" s="443" t="s">
        <v>3</v>
      </c>
      <c r="D46" s="443"/>
      <c r="E46" s="443"/>
      <c r="F46" s="40" t="s">
        <v>40</v>
      </c>
      <c r="G46" s="40" t="s">
        <v>41</v>
      </c>
      <c r="H46" s="78" t="s">
        <v>6</v>
      </c>
      <c r="I46" s="33"/>
      <c r="J46" s="34"/>
      <c r="K46" s="34"/>
      <c r="L46" s="34"/>
      <c r="M46" s="34"/>
    </row>
    <row r="47" spans="1:13" s="31" customFormat="1" ht="13.2" x14ac:dyDescent="0.25">
      <c r="A47" s="26"/>
      <c r="B47" s="175"/>
      <c r="C47" s="442"/>
      <c r="D47" s="442"/>
      <c r="E47" s="442"/>
      <c r="F47" s="176"/>
      <c r="G47" s="176"/>
      <c r="H47" s="177"/>
      <c r="I47" s="27"/>
      <c r="J47" s="30"/>
      <c r="K47" s="30"/>
      <c r="L47" s="30"/>
      <c r="M47" s="30"/>
    </row>
    <row r="48" spans="1:13" s="31" customFormat="1" thickBot="1" x14ac:dyDescent="0.3">
      <c r="A48" s="26"/>
      <c r="B48" s="180"/>
      <c r="C48" s="462"/>
      <c r="D48" s="462"/>
      <c r="E48" s="462"/>
      <c r="F48" s="181"/>
      <c r="G48" s="181"/>
      <c r="H48" s="182"/>
      <c r="I48" s="27"/>
      <c r="J48" s="30"/>
      <c r="K48" s="30"/>
      <c r="L48" s="30"/>
      <c r="M48" s="30"/>
    </row>
    <row r="49" spans="1:13" s="31" customFormat="1" ht="6.75" customHeight="1" x14ac:dyDescent="0.25">
      <c r="A49" s="58"/>
      <c r="B49" s="36"/>
      <c r="C49" s="36"/>
      <c r="D49" s="36"/>
      <c r="E49" s="36"/>
      <c r="F49" s="36"/>
      <c r="G49" s="36"/>
      <c r="H49" s="36"/>
      <c r="I49" s="36"/>
      <c r="J49" s="30"/>
      <c r="K49" s="30"/>
      <c r="L49" s="30"/>
      <c r="M49" s="30"/>
    </row>
    <row r="50" spans="1:13" s="31" customFormat="1" ht="13.2" x14ac:dyDescent="0.25">
      <c r="A50" s="26"/>
      <c r="B50" s="30"/>
      <c r="C50" s="30"/>
      <c r="D50" s="30"/>
      <c r="E50" s="30"/>
      <c r="F50" s="30"/>
      <c r="G50" s="30"/>
      <c r="H50" s="30"/>
      <c r="I50" s="27"/>
      <c r="J50" s="30"/>
      <c r="K50" s="30"/>
      <c r="L50" s="30"/>
      <c r="M50" s="30"/>
    </row>
  </sheetData>
  <sheetProtection algorithmName="SHA-512" hashValue="GlcI6peuqjjC+FX/EK1kr9vY0kCY2Maj6g5ShGaa0r+KydJeK2Fe5KDN2famr3MkZxbM8/l6sm3vXGpG7LDoRw==" saltValue="H8R5Ahf8bAt/lU1Fju+Vog==" spinCount="100000" sheet="1" selectLockedCells="1"/>
  <mergeCells count="31">
    <mergeCell ref="C46:E46"/>
    <mergeCell ref="C47:E47"/>
    <mergeCell ref="C48:E48"/>
    <mergeCell ref="B31:H31"/>
    <mergeCell ref="B13:B14"/>
    <mergeCell ref="B25:B26"/>
    <mergeCell ref="C25:D26"/>
    <mergeCell ref="E25:E26"/>
    <mergeCell ref="C16:D16"/>
    <mergeCell ref="C15:D15"/>
    <mergeCell ref="B32:H44"/>
    <mergeCell ref="F13:F14"/>
    <mergeCell ref="E13:E14"/>
    <mergeCell ref="C27:D27"/>
    <mergeCell ref="C19:D19"/>
    <mergeCell ref="B3:H6"/>
    <mergeCell ref="F25:F26"/>
    <mergeCell ref="C21:D21"/>
    <mergeCell ref="C20:D20"/>
    <mergeCell ref="C18:D18"/>
    <mergeCell ref="C17:D17"/>
    <mergeCell ref="C23:D23"/>
    <mergeCell ref="C22:D22"/>
    <mergeCell ref="C13:D14"/>
    <mergeCell ref="D9:H9"/>
    <mergeCell ref="D7:H7"/>
    <mergeCell ref="B24:H24"/>
    <mergeCell ref="B9:C9"/>
    <mergeCell ref="B7:C7"/>
    <mergeCell ref="G25:H25"/>
    <mergeCell ref="G13:H13"/>
  </mergeCells>
  <pageMargins left="0" right="0" top="0" bottom="0" header="0" footer="0"/>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Paudraic O'Hagan</cp:lastModifiedBy>
  <cp:lastPrinted>2021-07-02T08:52:21Z</cp:lastPrinted>
  <dcterms:created xsi:type="dcterms:W3CDTF">2018-09-18T07:45:14Z</dcterms:created>
  <dcterms:modified xsi:type="dcterms:W3CDTF">2022-06-05T14:46:17Z</dcterms:modified>
</cp:coreProperties>
</file>