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pohagan\Downloads\"/>
    </mc:Choice>
  </mc:AlternateContent>
  <xr:revisionPtr revIDLastSave="0" documentId="13_ncr:1_{11EFEB5E-5E6B-4F01-B930-DACBBBFC1A48}" xr6:coauthVersionLast="47" xr6:coauthVersionMax="47" xr10:uidLastSave="{00000000-0000-0000-0000-000000000000}"/>
  <bookViews>
    <workbookView xWindow="-108" yWindow="-108" windowWidth="23256" windowHeight="12576" xr2:uid="{8680070A-8985-4C8D-BF96-972B2DF8BBEC}"/>
  </bookViews>
  <sheets>
    <sheet name="Cost Estimate" sheetId="12" r:id="rId1"/>
    <sheet name="PCD Summary" sheetId="15" r:id="rId2"/>
    <sheet name="Assumptions" sheetId="4" r:id="rId3"/>
    <sheet name="Expenditure Profile" sheetId="13" r:id="rId4"/>
    <sheet name="Comparisons" sheetId="14" r:id="rId5"/>
  </sheets>
  <definedNames>
    <definedName name="_xlnm.Print_Area" localSheetId="2">Assumptions!$A$1:$M$73</definedName>
    <definedName name="_xlnm.Print_Area" localSheetId="4">Comparisons!$A$1:$I$49</definedName>
    <definedName name="_xlnm.Print_Area" localSheetId="0">'Cost Estimate'!$A$1:$Q$112</definedName>
    <definedName name="_xlnm.Print_Area" localSheetId="3">'Expenditure Profile'!$A$1:$M$70</definedName>
    <definedName name="_xlnm.Print_Area" localSheetId="1">'PCD Summary'!$A$1:$L$29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8" i="12" l="1"/>
  <c r="M69" i="12"/>
  <c r="K69" i="12"/>
  <c r="O69" i="12" s="1"/>
  <c r="M66" i="12"/>
  <c r="K66" i="12"/>
  <c r="M56" i="12"/>
  <c r="K56" i="12"/>
  <c r="O66" i="12" l="1"/>
  <c r="O56" i="12"/>
  <c r="J14" i="15"/>
  <c r="J12" i="15"/>
  <c r="J10" i="15"/>
  <c r="D14" i="15"/>
  <c r="D12" i="15"/>
  <c r="D10" i="15"/>
  <c r="D8" i="15"/>
  <c r="O59" i="12"/>
  <c r="O60" i="12"/>
  <c r="I18" i="15" s="1"/>
  <c r="J18" i="15" s="1"/>
  <c r="O61" i="12"/>
  <c r="I19" i="15" s="1"/>
  <c r="J19" i="15" s="1"/>
  <c r="O62" i="12"/>
  <c r="I20" i="15" s="1"/>
  <c r="J20" i="15" s="1"/>
  <c r="O63" i="12"/>
  <c r="I21" i="15" s="1"/>
  <c r="J21" i="15" s="1"/>
  <c r="O64" i="12"/>
  <c r="O65" i="12"/>
  <c r="I23" i="15" s="1"/>
  <c r="J23" i="15" s="1"/>
  <c r="N82" i="12" l="1"/>
  <c r="O82" i="12" s="1"/>
  <c r="N84" i="12" s="1"/>
  <c r="O58" i="12"/>
  <c r="I17" i="15"/>
  <c r="J17" i="15" s="1"/>
  <c r="E24" i="14"/>
  <c r="G17" i="13" l="1"/>
  <c r="G18" i="13" s="1"/>
  <c r="G19" i="13" s="1"/>
  <c r="G20" i="13" s="1"/>
  <c r="E6" i="13"/>
  <c r="E8" i="13"/>
  <c r="E12" i="13"/>
  <c r="K17" i="13"/>
  <c r="K18" i="13" s="1"/>
  <c r="H26" i="14" l="1"/>
  <c r="H20" i="14"/>
  <c r="H19" i="14"/>
  <c r="H18" i="14"/>
  <c r="H17" i="14"/>
  <c r="H16" i="14"/>
  <c r="H15" i="14"/>
  <c r="E21" i="14"/>
  <c r="O55" i="12"/>
  <c r="O53" i="12"/>
  <c r="O52" i="12"/>
  <c r="E99" i="12"/>
  <c r="D9" i="14"/>
  <c r="D7" i="14"/>
  <c r="E15" i="4"/>
  <c r="E13" i="4"/>
  <c r="E11" i="4"/>
  <c r="E9" i="4"/>
  <c r="E7" i="4"/>
  <c r="O93" i="12" l="1"/>
  <c r="M72" i="12" l="1"/>
  <c r="O72" i="12" l="1"/>
  <c r="O38" i="12"/>
  <c r="O54" i="12"/>
  <c r="O68" i="12"/>
  <c r="M92" i="12"/>
  <c r="F26" i="14" l="1"/>
  <c r="O35" i="12"/>
  <c r="M73" i="12" l="1"/>
  <c r="M74" i="12"/>
  <c r="O74" i="12" s="1"/>
  <c r="M75" i="12"/>
  <c r="O75" i="12" s="1"/>
  <c r="M76" i="12"/>
  <c r="O76" i="12" s="1"/>
  <c r="M77" i="12"/>
  <c r="O77" i="12" s="1"/>
  <c r="O73" i="12" l="1"/>
  <c r="M78" i="12"/>
  <c r="O78" i="12" s="1"/>
  <c r="G26" i="14"/>
  <c r="F17" i="14" l="1"/>
  <c r="O36" i="12"/>
  <c r="O37" i="12"/>
  <c r="C39" i="12"/>
  <c r="O41" i="12"/>
  <c r="O42" i="12"/>
  <c r="O43" i="12"/>
  <c r="O44" i="12"/>
  <c r="O45" i="12"/>
  <c r="O46" i="12"/>
  <c r="O47" i="12"/>
  <c r="O48" i="12"/>
  <c r="O49" i="12"/>
  <c r="O50" i="12"/>
  <c r="O51" i="12"/>
  <c r="G17" i="14" l="1"/>
  <c r="K19" i="13"/>
  <c r="K20" i="13" s="1"/>
  <c r="K21" i="13" s="1"/>
  <c r="K22" i="13" s="1"/>
  <c r="K23" i="13" s="1"/>
  <c r="K24" i="13" s="1"/>
  <c r="K25" i="13" s="1"/>
  <c r="K26" i="13" s="1"/>
  <c r="K27" i="13" s="1"/>
  <c r="K28" i="13" s="1"/>
  <c r="K29" i="13" s="1"/>
  <c r="K30" i="13" s="1"/>
  <c r="K31" i="13" s="1"/>
  <c r="K32" i="13" s="1"/>
  <c r="G21" i="13"/>
  <c r="G22" i="13" s="1"/>
  <c r="G23" i="13" s="1"/>
  <c r="G24" i="13" s="1"/>
  <c r="G25" i="13" s="1"/>
  <c r="G26" i="13" s="1"/>
  <c r="G27" i="13" s="1"/>
  <c r="G28" i="13" s="1"/>
  <c r="G29" i="13" s="1"/>
  <c r="G30" i="13" s="1"/>
  <c r="G31" i="13" s="1"/>
  <c r="G32" i="13" s="1"/>
  <c r="F14" i="14" l="1"/>
  <c r="G14" i="14" s="1"/>
  <c r="H14" i="14" s="1"/>
  <c r="F15" i="14" l="1"/>
  <c r="O92" i="12"/>
  <c r="F16" i="14"/>
  <c r="O83" i="12" l="1"/>
  <c r="G15" i="14"/>
  <c r="G16" i="14"/>
  <c r="F18" i="14"/>
  <c r="F19" i="14" l="1"/>
  <c r="G19" i="14" s="1"/>
  <c r="O84" i="12"/>
  <c r="O86" i="12" s="1"/>
  <c r="G18" i="14"/>
  <c r="M91" i="12" l="1"/>
  <c r="O91" i="12" s="1"/>
  <c r="I22" i="15"/>
  <c r="J22" i="15" s="1"/>
  <c r="J25" i="15" s="1"/>
  <c r="F20" i="14"/>
  <c r="G20" i="14" s="1"/>
  <c r="O89" i="12"/>
  <c r="O96" i="12" l="1"/>
  <c r="O100" i="12" s="1"/>
  <c r="E10" i="13"/>
  <c r="F21" i="14"/>
  <c r="O99" i="12"/>
  <c r="G21" i="14" l="1"/>
  <c r="H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O14" authorId="0" shapeId="0" xr:uid="{2D5D13E6-8CAD-4F44-8CD3-E5912AD7AF7C}">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1" authorId="0" shapeId="0" xr:uid="{DE25CCC4-D6AF-42FE-843A-E9D8D0290722}">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2" authorId="0" shapeId="0" xr:uid="{6BD1A846-278C-4CA3-A797-9ACD5F44B9B1}">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xr:uid="{21A8D24E-24F2-47D4-B5A7-22D4749C9761}">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63E738B3-3040-45F6-91DE-4FED9533B774}">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<sst xmlns="http://schemas.openxmlformats.org/spreadsheetml/2006/main" count="266" uniqueCount="183">
  <si>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</si>
  <si>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</si>
  <si>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</si>
  <si>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</si>
  <si>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</si>
  <si>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</si>
  <si>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</si>
  <si>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</si>
  <si>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</si>
  <si>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</si>
  <si>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</si>
  <si>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</si>
  <si>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</si>
  <si>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</si>
  <si>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</si>
  <si>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</si>
  <si>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</si>
  <si>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</si>
  <si>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</si>
  <si>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</si>
  <si>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</si>
  <si>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</si>
  <si>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</si>
  <si>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</si>
  <si>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</si>
  <si>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</si>
  <si>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</si>
  <si>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</si>
  <si>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</si>
  <si>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</si>
  <si>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</si>
  <si>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</si>
  <si>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</si>
  <si>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</si>
  <si>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</si>
  <si>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</si>
  <si>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</si>
  <si>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</si>
  <si>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</si>
  <si>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</si>
  <si>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</si>
  <si>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</si>
  <si>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</si>
  <si>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</si>
  <si>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</si>
  <si>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</si>
  <si>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</si>
  <si>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</si>
  <si>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</si>
  <si>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</si>
  <si>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</si>
  <si>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</si>
  <si>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</si>
  <si>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</si>
  <si>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</si>
  <si>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</si>
  <si>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</si>
  <si>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</si>
  <si>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</si>
  <si>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</si>
  <si>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</si>
  <si>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</si>
  <si>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</si>
  <si>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</si>
  <si>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</si>
  <si>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</si>
  <si>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</si>
  <si>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</si>
  <si>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</si>
  <si>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</si>
  <si>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</si>
  <si>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</si>
  <si>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</si>
  <si>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</si>
  <si>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</si>
  <si>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</si>
  <si>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</si>
  <si>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</si>
  <si>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</si>
  <si>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</si>
  <si>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</si>
  <si>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</si>
  <si>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</si>
  <si>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</si>
  <si>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</si>
  <si>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</si>
  <si>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</si>
  <si>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</si>
  <si>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</si>
  <si>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</si>
  <si>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</si>
  <si>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</si>
  <si>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</si>
  <si>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</si>
  <si>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</si>
  <si>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</si>
  <si>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</si>
  <si>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</si>
  <si>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</si>
  <si>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</si>
  <si>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</si>
  <si>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</si>
  <si>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</si>
  <si>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</si>
  <si>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</si>
  <si>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</si>
  <si>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</si>
  <si>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</si>
  <si>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</si>
  <si>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</si>
  <si>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The basis upon which the construction costs have been estimated shall be identified in this section, including any assumptions, exclusions or inclusions that would help the reader understand the basis of the estimate. The source of the cost data used to develop the cost estimate should also be clearly detailed.</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</si>
  <si>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</si>
  <si>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 xml:space="preserve">Any assumptions, exclusions or inclusions that have been made in relation to traffic management related costs shall be clearly identified in this section. Substantiation/justification of the percentage applied in the cost estimate shall be provided in this section. </t>
  </si>
  <si>
    <t xml:space="preserve">Any assumptions, exclusions or inclusions that have been made in relation to land and property costs shall be clearly identified in this section. Substantiation/justification of the value included in the cost estimate shall be provided. </t>
  </si>
  <si>
    <t>Project / Contract Code:</t>
  </si>
  <si>
    <t>Other Project Costs</t>
  </si>
  <si>
    <t>Industrial Development Land</t>
  </si>
  <si>
    <t>Agricultural Ground</t>
  </si>
  <si>
    <t>1.16</t>
  </si>
  <si>
    <t>Site Investigation Contracts</t>
  </si>
  <si>
    <t>Incurred Costs &amp; Tender Award Prices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</si>
  <si>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</si>
  <si>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</si>
  <si>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</si>
  <si>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</si>
  <si>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</si>
  <si>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</si>
  <si>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</si>
  <si>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</si>
  <si>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</si>
  <si>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</si>
  <si>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</si>
  <si>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</si>
  <si>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</si>
  <si>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</si>
  <si>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</si>
  <si>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</si>
  <si>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</si>
  <si>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</si>
  <si>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</si>
  <si>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</si>
  <si>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</si>
  <si>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</si>
  <si>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</si>
  <si>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</si>
  <si>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</si>
  <si>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</si>
  <si>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</si>
  <si>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</si>
  <si>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Pre-Tender Cost Estimate (Band 2 &amp; 3 Projects)</t>
  </si>
  <si>
    <t xml:space="preserve">Total Project Cost Estimate Inclusive of VAT </t>
  </si>
  <si>
    <t xml:space="preserve">Total Project Cost Estimate Exclusive of VAT </t>
  </si>
  <si>
    <t xml:space="preserve">Any assumptions, exclusions or inclusions that have been made in relation to the delivery methodology of construction programme shall be clearly identified in this section.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</si>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</sst>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2]\ #,##0.00"/>
    <numFmt numFmtId="165" formatCode="_-[$€-2]\ * #,##0.00_-;\-[$€-2]\ * #,##0.00_-;_-[$€-2]\ * &quot;-&quot;??_-;_-@_-"/>
    <numFmt numFmtId="166" formatCode="0.0%"/>
    <numFmt numFmtId="167" formatCode="dd/mm/yyyy;@"/>
  </numFmts>
  <fonts count="2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i/>
      <sz val="10"/>
      <color theme="0"/>
      <name val="Lucida Sans"/>
      <family val="2"/>
    </font>
    <font>
      <i/>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theme="0" tint="-0.34998626667073579"/>
        <bgColor indexed="64"/>
      </patternFill>
    </fill>
  </fills>
  <borders count="10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512">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0" xfId="0" applyFont="1" applyFill="1" applyBorder="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xf>
    <xf numFmtId="0" fontId="5" fillId="0" borderId="0" xfId="0" applyFont="1"/>
    <xf numFmtId="0" fontId="5" fillId="0" borderId="0" xfId="0" applyFont="1" applyBorder="1" applyAlignment="1">
      <alignment horizontal="center" vertical="center" wrapText="1"/>
    </xf>
    <xf numFmtId="165" fontId="4" fillId="0" borderId="0" xfId="0" applyNumberFormat="1" applyFont="1" applyBorder="1" applyAlignment="1">
      <alignment horizontal="center" vertical="center"/>
    </xf>
    <xf numFmtId="0" fontId="4" fillId="2" borderId="0" xfId="0" applyFont="1" applyFill="1" applyBorder="1" applyAlignment="1">
      <alignment horizontal="center"/>
    </xf>
    <xf numFmtId="0" fontId="5" fillId="2" borderId="0" xfId="0" applyFont="1" applyFill="1" applyBorder="1" applyAlignment="1">
      <alignment wrapText="1"/>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5"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xf>
    <xf numFmtId="165"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5" fillId="2" borderId="0" xfId="0" applyFont="1" applyFill="1" applyBorder="1" applyAlignment="1">
      <alignment horizontal="center"/>
    </xf>
    <xf numFmtId="0" fontId="4" fillId="0" borderId="24" xfId="0" applyFont="1" applyBorder="1" applyAlignment="1">
      <alignment horizontal="center" vertical="center"/>
    </xf>
    <xf numFmtId="165"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5" fontId="4" fillId="2" borderId="27" xfId="0" applyNumberFormat="1" applyFont="1" applyFill="1" applyBorder="1" applyAlignment="1">
      <alignment horizontal="center" vertical="center"/>
    </xf>
    <xf numFmtId="165"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5" fontId="4" fillId="2" borderId="30" xfId="0" applyNumberFormat="1" applyFont="1" applyFill="1" applyBorder="1" applyAlignment="1">
      <alignment horizontal="center" vertical="center"/>
    </xf>
    <xf numFmtId="165" fontId="4" fillId="2" borderId="31" xfId="0" applyNumberFormat="1" applyFont="1" applyFill="1" applyBorder="1" applyAlignment="1">
      <alignment horizontal="center" vertical="center"/>
    </xf>
    <xf numFmtId="0" fontId="4" fillId="2" borderId="0" xfId="0" applyFont="1" applyFill="1" applyBorder="1"/>
    <xf numFmtId="0" fontId="14" fillId="0" borderId="0" xfId="0" applyFont="1" applyAlignment="1">
      <alignment horizontal="center"/>
    </xf>
    <xf numFmtId="0" fontId="14" fillId="0" borderId="0" xfId="0" applyFont="1"/>
    <xf numFmtId="0" fontId="4" fillId="0" borderId="14" xfId="0" applyNumberFormat="1" applyFont="1" applyFill="1" applyBorder="1" applyAlignment="1">
      <alignment horizontal="center" vertical="center"/>
    </xf>
    <xf numFmtId="165" fontId="4" fillId="0" borderId="14" xfId="0" applyNumberFormat="1" applyFont="1" applyFill="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5"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pplyProtection="1">
      <alignment vertical="center" wrapText="1"/>
    </xf>
    <xf numFmtId="0" fontId="2" fillId="2" borderId="0" xfId="0" applyFont="1" applyFill="1" applyAlignment="1" applyProtection="1">
      <alignment vertical="center" wrapText="1"/>
    </xf>
    <xf numFmtId="0" fontId="2" fillId="2" borderId="22"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3" fillId="2" borderId="0" xfId="0" applyFont="1" applyFill="1" applyAlignment="1" applyProtection="1">
      <alignment vertical="center" wrapText="1"/>
    </xf>
    <xf numFmtId="0" fontId="2" fillId="2" borderId="52" xfId="0" applyFont="1" applyFill="1" applyBorder="1" applyAlignment="1" applyProtection="1">
      <alignment vertical="center" wrapText="1"/>
    </xf>
    <xf numFmtId="0" fontId="2" fillId="2" borderId="34" xfId="0" applyFont="1" applyFill="1" applyBorder="1" applyAlignment="1" applyProtection="1">
      <alignment vertical="center" wrapText="1"/>
    </xf>
    <xf numFmtId="164" fontId="2" fillId="2" borderId="34" xfId="0" applyNumberFormat="1" applyFont="1" applyFill="1" applyBorder="1" applyAlignment="1" applyProtection="1">
      <alignment vertical="center" wrapText="1"/>
    </xf>
    <xf numFmtId="164" fontId="2" fillId="2" borderId="53" xfId="0" applyNumberFormat="1" applyFont="1" applyFill="1" applyBorder="1" applyAlignment="1" applyProtection="1">
      <alignment vertical="center" wrapText="1"/>
    </xf>
    <xf numFmtId="0" fontId="12" fillId="4" borderId="5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165" fontId="4" fillId="3" borderId="14"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11" fillId="4" borderId="100"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5" fontId="4" fillId="0" borderId="14" xfId="0" applyNumberFormat="1" applyFont="1" applyFill="1" applyBorder="1" applyAlignment="1">
      <alignment vertical="center" wrapText="1"/>
    </xf>
    <xf numFmtId="0" fontId="4" fillId="3" borderId="14"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wrapText="1"/>
      <protection locked="0"/>
    </xf>
    <xf numFmtId="165" fontId="4" fillId="3" borderId="14" xfId="0" applyNumberFormat="1" applyFont="1" applyFill="1" applyBorder="1" applyAlignment="1" applyProtection="1">
      <alignment horizontal="center" vertical="center"/>
      <protection locked="0"/>
    </xf>
    <xf numFmtId="0" fontId="16" fillId="2" borderId="0" xfId="0" applyFont="1" applyFill="1" applyAlignment="1">
      <alignment vertical="center" wrapText="1"/>
    </xf>
    <xf numFmtId="0" fontId="22" fillId="2" borderId="0" xfId="0" applyFont="1" applyFill="1" applyAlignment="1">
      <alignment horizontal="center"/>
    </xf>
    <xf numFmtId="0" fontId="22" fillId="2" borderId="0" xfId="0" applyFont="1" applyFill="1" applyAlignment="1">
      <alignment vertical="center" wrapText="1"/>
    </xf>
    <xf numFmtId="0" fontId="23" fillId="2" borderId="0" xfId="0" applyFont="1" applyFill="1" applyAlignment="1">
      <alignment vertical="center" wrapText="1"/>
    </xf>
    <xf numFmtId="0" fontId="24" fillId="5" borderId="0" xfId="0" applyFont="1" applyFill="1" applyAlignment="1">
      <alignment horizontal="left"/>
    </xf>
    <xf numFmtId="0" fontId="11" fillId="2" borderId="0" xfId="0" applyFont="1" applyFill="1" applyAlignment="1">
      <alignment horizontal="left"/>
    </xf>
    <xf numFmtId="0" fontId="16" fillId="0" borderId="0" xfId="0" applyFont="1" applyAlignment="1">
      <alignment horizontal="center"/>
    </xf>
    <xf numFmtId="0" fontId="16" fillId="2" borderId="0" xfId="0" applyFont="1" applyFill="1" applyAlignment="1">
      <alignment horizontal="center"/>
    </xf>
    <xf numFmtId="0" fontId="11" fillId="2" borderId="0" xfId="0" applyFont="1" applyFill="1" applyAlignment="1">
      <alignment horizontal="center"/>
    </xf>
    <xf numFmtId="0" fontId="11" fillId="0" borderId="0" xfId="0" applyFont="1" applyAlignment="1">
      <alignment wrapText="1"/>
    </xf>
    <xf numFmtId="0" fontId="11" fillId="0" borderId="0" xfId="0" applyFont="1" applyAlignment="1">
      <alignment horizontal="center"/>
    </xf>
    <xf numFmtId="0" fontId="22" fillId="0" borderId="0" xfId="0" applyFont="1" applyAlignment="1">
      <alignment horizontal="center"/>
    </xf>
    <xf numFmtId="0" fontId="16" fillId="2" borderId="0" xfId="0" applyFont="1" applyFill="1"/>
    <xf numFmtId="0" fontId="16" fillId="0" borderId="0" xfId="0" applyFont="1"/>
    <xf numFmtId="0" fontId="11" fillId="0" borderId="0" xfId="0" applyFont="1"/>
    <xf numFmtId="165" fontId="4" fillId="3" borderId="14" xfId="0" applyNumberFormat="1" applyFont="1" applyFill="1" applyBorder="1" applyAlignment="1" applyProtection="1">
      <alignment horizontal="center" vertical="center" wrapText="1"/>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5" fillId="2" borderId="14" xfId="0" applyFont="1" applyFill="1" applyBorder="1" applyAlignment="1">
      <alignment horizontal="center" vertical="center" wrapText="1"/>
    </xf>
    <xf numFmtId="0" fontId="4" fillId="2" borderId="0" xfId="0" applyFont="1" applyFill="1" applyBorder="1" applyAlignment="1">
      <alignment horizontal="left" vertical="center" wrapText="1"/>
    </xf>
    <xf numFmtId="165" fontId="4" fillId="3" borderId="71" xfId="2" applyNumberFormat="1" applyFont="1" applyFill="1" applyBorder="1" applyAlignment="1" applyProtection="1">
      <alignment horizontal="center" vertical="center" wrapText="1"/>
      <protection locked="0"/>
    </xf>
    <xf numFmtId="165" fontId="4" fillId="3" borderId="72" xfId="2" applyNumberFormat="1" applyFont="1" applyFill="1" applyBorder="1" applyAlignment="1" applyProtection="1">
      <alignment horizontal="center" vertical="center" wrapText="1"/>
      <protection locked="0"/>
    </xf>
    <xf numFmtId="165" fontId="4" fillId="3" borderId="13" xfId="2" applyNumberFormat="1" applyFont="1" applyFill="1" applyBorder="1" applyAlignment="1" applyProtection="1">
      <alignment horizontal="center" vertical="center" wrapText="1"/>
      <protection locked="0"/>
    </xf>
    <xf numFmtId="165" fontId="4" fillId="3" borderId="11" xfId="2" applyNumberFormat="1" applyFont="1" applyFill="1" applyBorder="1" applyAlignment="1" applyProtection="1">
      <alignment horizontal="center" vertical="center" wrapText="1"/>
      <protection locked="0"/>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9" fontId="4" fillId="3" borderId="14" xfId="2" applyFont="1" applyFill="1" applyBorder="1" applyAlignment="1" applyProtection="1">
      <alignment horizontal="center" vertical="center" wrapText="1"/>
      <protection locked="0"/>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10" fillId="2" borderId="0" xfId="0" applyFont="1" applyFill="1" applyAlignment="1">
      <alignment horizontal="center"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4" fillId="3" borderId="14" xfId="0" applyFont="1" applyFill="1" applyBorder="1" applyAlignment="1" applyProtection="1">
      <alignment horizontal="center" vertical="center" wrapText="1"/>
      <protection locked="0"/>
    </xf>
    <xf numFmtId="0" fontId="4" fillId="2" borderId="0" xfId="0" applyFont="1" applyFill="1" applyAlignment="1">
      <alignment horizontal="left" vertical="center" wrapText="1"/>
    </xf>
    <xf numFmtId="14" fontId="4" fillId="3" borderId="6" xfId="0" applyNumberFormat="1"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165" fontId="5" fillId="2" borderId="15" xfId="0" applyNumberFormat="1" applyFont="1" applyFill="1" applyBorder="1" applyAlignment="1">
      <alignment horizontal="center" vertical="center" wrapText="1"/>
    </xf>
    <xf numFmtId="0" fontId="4" fillId="3" borderId="1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66" fontId="4" fillId="3" borderId="14" xfId="2" applyNumberFormat="1" applyFont="1" applyFill="1" applyBorder="1" applyAlignment="1" applyProtection="1">
      <alignment horizontal="center" vertical="center" wrapText="1"/>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165" fontId="5" fillId="2" borderId="101" xfId="0" applyNumberFormat="1" applyFont="1" applyFill="1" applyBorder="1" applyAlignment="1">
      <alignment horizontal="center" vertical="center" wrapText="1"/>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2" applyNumberFormat="1" applyFont="1" applyFill="1" applyBorder="1" applyAlignment="1" applyProtection="1">
      <alignment horizontal="center" vertical="center" wrapText="1"/>
      <protection locked="0"/>
    </xf>
    <xf numFmtId="165" fontId="4" fillId="2" borderId="15" xfId="0" applyNumberFormat="1" applyFont="1" applyFill="1" applyBorder="1" applyAlignment="1">
      <alignment horizontal="center" vertical="center" wrapText="1"/>
    </xf>
    <xf numFmtId="165" fontId="4" fillId="2" borderId="101" xfId="0" applyNumberFormat="1" applyFont="1" applyFill="1" applyBorder="1" applyAlignment="1">
      <alignment horizontal="center" vertical="center" wrapText="1"/>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Fill="1" applyBorder="1" applyAlignment="1" applyProtection="1">
      <alignment horizontal="left" vertical="center"/>
      <protection locked="0"/>
    </xf>
    <xf numFmtId="0" fontId="4" fillId="0" borderId="94"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167" fontId="4" fillId="0" borderId="9" xfId="0" applyNumberFormat="1" applyFont="1" applyFill="1" applyBorder="1" applyAlignment="1" applyProtection="1">
      <alignment horizontal="left" vertical="center"/>
      <protection locked="0"/>
    </xf>
    <xf numFmtId="167" fontId="4" fillId="0" borderId="93" xfId="0" applyNumberFormat="1" applyFont="1" applyFill="1" applyBorder="1" applyAlignment="1" applyProtection="1">
      <alignment horizontal="left" vertical="center"/>
      <protection locked="0"/>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Fill="1" applyBorder="1" applyAlignment="1" applyProtection="1">
      <alignment horizontal="left" vertical="center"/>
      <protection locked="0"/>
    </xf>
    <xf numFmtId="0" fontId="4" fillId="0" borderId="89" xfId="0" applyFont="1" applyFill="1" applyBorder="1" applyAlignment="1" applyProtection="1">
      <alignment horizontal="left" vertical="center"/>
      <protection locked="0"/>
    </xf>
    <xf numFmtId="0" fontId="4" fillId="0" borderId="91"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2" borderId="9" xfId="0" applyFont="1" applyFill="1" applyBorder="1" applyAlignment="1">
      <alignment horizontal="left" vertical="center"/>
    </xf>
    <xf numFmtId="0" fontId="12" fillId="4" borderId="20" xfId="0" applyFont="1" applyFill="1" applyBorder="1" applyAlignment="1" applyProtection="1">
      <alignment horizontal="left" vertical="center"/>
    </xf>
    <xf numFmtId="0" fontId="12" fillId="4" borderId="21" xfId="0" applyFont="1" applyFill="1" applyBorder="1" applyAlignment="1" applyProtection="1">
      <alignment horizontal="left" vertical="center"/>
    </xf>
    <xf numFmtId="0" fontId="3" fillId="2" borderId="19" xfId="0" applyFont="1" applyFill="1" applyBorder="1" applyAlignment="1" applyProtection="1">
      <alignment horizontal="right" vertical="top" wrapText="1"/>
    </xf>
    <xf numFmtId="0" fontId="3" fillId="2" borderId="24" xfId="0" applyFont="1" applyFill="1" applyBorder="1" applyAlignment="1" applyProtection="1">
      <alignment horizontal="right" vertical="top" wrapText="1"/>
    </xf>
    <xf numFmtId="0" fontId="2" fillId="2" borderId="0" xfId="0" applyFont="1" applyFill="1" applyBorder="1" applyAlignment="1" applyProtection="1">
      <alignment horizontal="left" vertical="center" wrapText="1"/>
    </xf>
    <xf numFmtId="0" fontId="2" fillId="2" borderId="19" xfId="0" applyFont="1" applyFill="1" applyBorder="1" applyAlignment="1" applyProtection="1">
      <alignment horizontal="left" vertical="center" wrapText="1"/>
    </xf>
    <xf numFmtId="0" fontId="2" fillId="2" borderId="20"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2" borderId="24"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10" fillId="2" borderId="0" xfId="0" applyFont="1" applyFill="1" applyAlignment="1" applyProtection="1">
      <alignment horizontal="center" vertical="center" wrapText="1"/>
    </xf>
    <xf numFmtId="0" fontId="12" fillId="4" borderId="9"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2" fillId="4" borderId="12" xfId="0" applyFont="1" applyFill="1" applyBorder="1" applyAlignment="1" applyProtection="1">
      <alignment horizontal="left" vertical="center" wrapText="1"/>
    </xf>
    <xf numFmtId="0" fontId="12" fillId="4" borderId="6" xfId="0" applyFont="1" applyFill="1" applyBorder="1" applyAlignment="1" applyProtection="1">
      <alignment horizontal="center" vertical="center" wrapText="1"/>
    </xf>
    <xf numFmtId="0" fontId="12" fillId="4" borderId="55" xfId="0" applyFont="1" applyFill="1" applyBorder="1" applyAlignment="1" applyProtection="1">
      <alignment horizontal="center" vertical="center" wrapText="1"/>
    </xf>
    <xf numFmtId="0" fontId="2" fillId="0" borderId="14"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left" vertical="center"/>
    </xf>
    <xf numFmtId="0" fontId="12" fillId="4" borderId="25" xfId="0" applyFont="1" applyFill="1" applyBorder="1" applyAlignment="1" applyProtection="1">
      <alignment horizontal="left" vertical="center"/>
    </xf>
    <xf numFmtId="0" fontId="3" fillId="2" borderId="65" xfId="0" applyFont="1" applyFill="1" applyBorder="1" applyAlignment="1" applyProtection="1">
      <alignment horizontal="right" vertical="top" wrapText="1"/>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4" fontId="4" fillId="0" borderId="14" xfId="0" applyNumberFormat="1" applyFont="1" applyFill="1" applyBorder="1" applyAlignment="1">
      <alignment horizontal="left" vertical="center"/>
    </xf>
    <xf numFmtId="164" fontId="4" fillId="0" borderId="25" xfId="0" applyNumberFormat="1"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NumberFormat="1" applyFont="1" applyFill="1" applyBorder="1" applyAlignment="1">
      <alignment horizontal="left" vertical="center"/>
    </xf>
    <xf numFmtId="0" fontId="4" fillId="0" borderId="25" xfId="0" applyNumberFormat="1" applyFont="1" applyFill="1" applyBorder="1" applyAlignment="1">
      <alignment horizontal="left" vertical="center"/>
    </xf>
    <xf numFmtId="0" fontId="5" fillId="0" borderId="24" xfId="0" applyFont="1" applyBorder="1" applyAlignment="1">
      <alignment horizontal="left" vertical="center"/>
    </xf>
    <xf numFmtId="165" fontId="4" fillId="3" borderId="14" xfId="0" applyNumberFormat="1" applyFont="1" applyFill="1" applyBorder="1" applyAlignment="1" applyProtection="1">
      <alignment horizontal="center" vertical="center"/>
      <protection locked="0"/>
    </xf>
    <xf numFmtId="165" fontId="4" fillId="0" borderId="14" xfId="0" applyNumberFormat="1" applyFont="1" applyBorder="1" applyAlignment="1">
      <alignment horizontal="center" vertical="center"/>
    </xf>
    <xf numFmtId="165" fontId="4" fillId="0" borderId="25" xfId="0" applyNumberFormat="1" applyFont="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4" fillId="0" borderId="14" xfId="0" applyFont="1" applyBorder="1" applyAlignment="1">
      <alignment horizontal="left" vertical="center" wrapText="1"/>
    </xf>
    <xf numFmtId="0" fontId="5" fillId="0" borderId="24" xfId="0" applyFont="1" applyBorder="1" applyAlignment="1">
      <alignment horizontal="center" vertical="center" wrapText="1"/>
    </xf>
    <xf numFmtId="0" fontId="18" fillId="3" borderId="14" xfId="0" applyFont="1" applyFill="1" applyBorder="1" applyAlignment="1" applyProtection="1">
      <alignment horizontal="center" vertical="center" wrapText="1"/>
      <protection locked="0"/>
    </xf>
    <xf numFmtId="0" fontId="5" fillId="2" borderId="14" xfId="0" applyFont="1" applyFill="1" applyBorder="1" applyAlignment="1">
      <alignment horizontal="center"/>
    </xf>
    <xf numFmtId="0" fontId="5" fillId="2" borderId="25" xfId="0" applyFont="1" applyFill="1" applyBorder="1" applyAlignment="1">
      <alignment horizont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5" xfId="0" applyFont="1" applyFill="1" applyBorder="1" applyAlignment="1">
      <alignment horizontal="left" vertical="center"/>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23" xfId="0" applyFont="1" applyFill="1" applyBorder="1" applyAlignment="1" applyProtection="1">
      <alignment horizontal="left" vertical="top"/>
      <protection locked="0"/>
    </xf>
    <xf numFmtId="14" fontId="4" fillId="3" borderId="14" xfId="0" applyNumberFormat="1" applyFont="1" applyFill="1" applyBorder="1" applyAlignment="1" applyProtection="1">
      <alignment horizontal="center" vertical="center"/>
      <protection locked="0"/>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0" fontId="4" fillId="2" borderId="0" xfId="0" applyFont="1" applyFill="1" applyAlignment="1" applyProtection="1">
      <alignment vertical="center" wrapText="1"/>
    </xf>
    <xf numFmtId="0" fontId="16" fillId="2" borderId="0" xfId="0" applyFont="1" applyFill="1" applyAlignment="1" applyProtection="1">
      <alignment vertical="center" wrapText="1"/>
    </xf>
    <xf numFmtId="0" fontId="4" fillId="2" borderId="0"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2" borderId="22"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23" xfId="0" applyFont="1" applyFill="1" applyBorder="1" applyAlignment="1" applyProtection="1">
      <alignment vertical="center" wrapText="1"/>
    </xf>
    <xf numFmtId="0" fontId="4" fillId="2" borderId="24"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14" xfId="0" applyFont="1" applyFill="1" applyBorder="1" applyAlignment="1" applyProtection="1">
      <alignment horizontal="left" vertical="center"/>
    </xf>
    <xf numFmtId="0" fontId="4" fillId="2" borderId="26" xfId="0" applyFont="1" applyFill="1" applyBorder="1" applyAlignment="1" applyProtection="1">
      <alignment vertical="center" wrapText="1"/>
    </xf>
    <xf numFmtId="0" fontId="4" fillId="2" borderId="27" xfId="0" applyFont="1" applyFill="1" applyBorder="1" applyAlignment="1" applyProtection="1">
      <alignment vertical="center" wrapText="1"/>
    </xf>
    <xf numFmtId="0" fontId="4" fillId="2" borderId="28" xfId="0" applyFont="1" applyFill="1" applyBorder="1" applyAlignment="1" applyProtection="1">
      <alignment vertical="center" wrapText="1"/>
    </xf>
    <xf numFmtId="0" fontId="5" fillId="2" borderId="35" xfId="0" applyFont="1" applyFill="1" applyBorder="1" applyAlignment="1" applyProtection="1">
      <alignment horizontal="left" vertical="center"/>
    </xf>
    <xf numFmtId="0" fontId="5" fillId="2" borderId="36" xfId="0" applyFont="1" applyFill="1" applyBorder="1" applyAlignment="1" applyProtection="1">
      <alignment horizontal="left" vertical="center"/>
    </xf>
    <xf numFmtId="0" fontId="5" fillId="2" borderId="37" xfId="0" applyFont="1" applyFill="1" applyBorder="1" applyAlignment="1" applyProtection="1">
      <alignment horizontal="left" vertical="center"/>
    </xf>
    <xf numFmtId="0" fontId="4" fillId="0" borderId="2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2" borderId="24"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4" fillId="0" borderId="3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0" xfId="0" applyFont="1" applyFill="1" applyAlignment="1" applyProtection="1">
      <alignment vertical="center" wrapText="1"/>
    </xf>
    <xf numFmtId="0" fontId="16" fillId="0" borderId="0" xfId="0" applyFont="1" applyFill="1" applyAlignment="1" applyProtection="1">
      <alignment vertical="center" wrapText="1"/>
    </xf>
    <xf numFmtId="0" fontId="4" fillId="2" borderId="32" xfId="0" applyFont="1" applyFill="1" applyBorder="1" applyAlignment="1" applyProtection="1">
      <alignment horizontal="left" vertical="center"/>
    </xf>
    <xf numFmtId="0" fontId="4" fillId="2" borderId="15"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4" fillId="2" borderId="22"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23" xfId="0" applyFont="1" applyFill="1" applyBorder="1" applyAlignment="1" applyProtection="1">
      <alignment vertical="center"/>
    </xf>
    <xf numFmtId="0" fontId="5" fillId="2" borderId="38" xfId="0" applyFont="1" applyFill="1" applyBorder="1" applyAlignment="1" applyProtection="1">
      <alignment horizontal="right" vertical="center" wrapText="1"/>
    </xf>
    <xf numFmtId="0" fontId="11" fillId="4" borderId="39" xfId="0" applyFont="1" applyFill="1" applyBorder="1" applyAlignment="1" applyProtection="1">
      <alignment horizontal="left" vertical="center"/>
    </xf>
    <xf numFmtId="0" fontId="11" fillId="4" borderId="30" xfId="0" applyFont="1" applyFill="1" applyBorder="1" applyAlignment="1" applyProtection="1">
      <alignment horizontal="left" vertical="center"/>
    </xf>
    <xf numFmtId="0" fontId="11" fillId="4" borderId="31" xfId="0" applyFont="1" applyFill="1" applyBorder="1" applyAlignment="1" applyProtection="1">
      <alignment horizontal="left" vertical="center"/>
    </xf>
    <xf numFmtId="0" fontId="5" fillId="2" borderId="0" xfId="0" applyFont="1" applyFill="1" applyAlignment="1" applyProtection="1">
      <alignment vertical="center" wrapText="1"/>
    </xf>
    <xf numFmtId="0" fontId="11" fillId="2" borderId="0" xfId="0" applyFont="1" applyFill="1" applyAlignment="1" applyProtection="1">
      <alignment vertical="center" wrapText="1"/>
    </xf>
    <xf numFmtId="0" fontId="5" fillId="2" borderId="14" xfId="0" applyFont="1" applyFill="1" applyBorder="1" applyAlignment="1" applyProtection="1">
      <alignment vertical="center"/>
    </xf>
    <xf numFmtId="0" fontId="5" fillId="2" borderId="14" xfId="0" applyFont="1" applyFill="1" applyBorder="1" applyAlignment="1" applyProtection="1">
      <alignment horizontal="left" vertical="center" wrapText="1"/>
    </xf>
    <xf numFmtId="0" fontId="5" fillId="2" borderId="14"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165" fontId="5" fillId="2" borderId="14" xfId="0" applyNumberFormat="1" applyFont="1" applyFill="1" applyBorder="1" applyAlignment="1" applyProtection="1">
      <alignment horizontal="center" vertical="center" wrapText="1"/>
    </xf>
    <xf numFmtId="165" fontId="5" fillId="2" borderId="25" xfId="0" applyNumberFormat="1" applyFont="1" applyFill="1" applyBorder="1" applyAlignment="1" applyProtection="1">
      <alignment horizontal="center" vertical="center" wrapText="1"/>
    </xf>
    <xf numFmtId="0" fontId="4" fillId="2" borderId="14" xfId="0" applyFont="1" applyFill="1" applyBorder="1" applyAlignment="1" applyProtection="1">
      <alignment horizontal="left" vertical="center" wrapText="1"/>
    </xf>
    <xf numFmtId="165" fontId="4" fillId="2" borderId="14" xfId="0" applyNumberFormat="1" applyFont="1" applyFill="1" applyBorder="1" applyAlignment="1" applyProtection="1">
      <alignment horizontal="center" vertical="center" wrapText="1"/>
    </xf>
    <xf numFmtId="165" fontId="4" fillId="2" borderId="25" xfId="0" applyNumberFormat="1" applyFont="1" applyFill="1" applyBorder="1" applyAlignment="1" applyProtection="1">
      <alignment horizontal="center" vertical="center" wrapText="1"/>
    </xf>
    <xf numFmtId="0" fontId="5" fillId="2" borderId="15" xfId="0" applyFont="1" applyFill="1" applyBorder="1" applyAlignment="1" applyProtection="1">
      <alignment vertical="center" wrapText="1"/>
    </xf>
    <xf numFmtId="0" fontId="5" fillId="2" borderId="16" xfId="0" applyFont="1" applyFill="1" applyBorder="1" applyAlignment="1" applyProtection="1">
      <alignment vertical="center" wrapText="1"/>
    </xf>
    <xf numFmtId="165" fontId="4" fillId="2" borderId="16" xfId="0" applyNumberFormat="1" applyFont="1" applyFill="1" applyBorder="1" applyAlignment="1" applyProtection="1">
      <alignment vertical="center" wrapText="1"/>
    </xf>
    <xf numFmtId="165" fontId="4" fillId="2" borderId="33" xfId="0" applyNumberFormat="1" applyFont="1" applyFill="1" applyBorder="1" applyAlignment="1" applyProtection="1">
      <alignment vertical="center" wrapText="1"/>
    </xf>
    <xf numFmtId="0" fontId="4" fillId="2" borderId="15" xfId="0" applyFont="1" applyFill="1" applyBorder="1" applyAlignment="1" applyProtection="1">
      <alignment vertical="center" wrapText="1"/>
    </xf>
    <xf numFmtId="0" fontId="4" fillId="2" borderId="16" xfId="0" applyFont="1" applyFill="1" applyBorder="1" applyAlignment="1" applyProtection="1">
      <alignment vertical="center" wrapText="1"/>
    </xf>
    <xf numFmtId="0" fontId="4" fillId="2" borderId="17" xfId="0" applyFont="1" applyFill="1" applyBorder="1" applyAlignment="1" applyProtection="1">
      <alignment vertical="center" wrapText="1"/>
    </xf>
    <xf numFmtId="49" fontId="4" fillId="2" borderId="14" xfId="0" applyNumberFormat="1"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5" fillId="2" borderId="40" xfId="0" applyFont="1" applyFill="1" applyBorder="1" applyAlignment="1" applyProtection="1">
      <alignment vertical="center" wrapText="1"/>
    </xf>
    <xf numFmtId="0" fontId="5" fillId="2" borderId="108" xfId="0" applyFont="1" applyFill="1" applyBorder="1" applyAlignment="1" applyProtection="1">
      <alignment horizontal="right" vertical="center" wrapText="1"/>
    </xf>
    <xf numFmtId="0" fontId="5" fillId="2" borderId="45" xfId="0" applyFont="1" applyFill="1" applyBorder="1" applyAlignment="1" applyProtection="1">
      <alignment horizontal="right" vertical="center" wrapText="1"/>
    </xf>
    <xf numFmtId="165" fontId="5" fillId="2" borderId="42" xfId="0" applyNumberFormat="1"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165" fontId="5" fillId="2" borderId="41" xfId="0" applyNumberFormat="1" applyFont="1" applyFill="1" applyBorder="1" applyAlignment="1" applyProtection="1">
      <alignment horizontal="center" vertical="center" wrapText="1"/>
    </xf>
    <xf numFmtId="165" fontId="5" fillId="2" borderId="28" xfId="0" applyNumberFormat="1" applyFont="1" applyFill="1" applyBorder="1" applyAlignment="1" applyProtection="1">
      <alignment horizontal="center" vertical="center" wrapText="1"/>
    </xf>
    <xf numFmtId="0" fontId="11" fillId="4" borderId="30" xfId="0" applyFont="1" applyFill="1" applyBorder="1" applyAlignment="1" applyProtection="1">
      <alignment vertical="center"/>
    </xf>
    <xf numFmtId="0" fontId="11" fillId="4" borderId="30" xfId="0" applyFont="1" applyFill="1" applyBorder="1" applyAlignment="1" applyProtection="1">
      <alignment vertical="center" wrapText="1"/>
    </xf>
    <xf numFmtId="0" fontId="11" fillId="4" borderId="31" xfId="0" applyFont="1" applyFill="1" applyBorder="1" applyAlignment="1" applyProtection="1">
      <alignment vertical="center" wrapText="1"/>
    </xf>
    <xf numFmtId="165" fontId="4" fillId="0" borderId="15" xfId="0" applyNumberFormat="1" applyFont="1" applyFill="1" applyBorder="1" applyAlignment="1" applyProtection="1">
      <alignment horizontal="center" vertical="center" wrapText="1"/>
    </xf>
    <xf numFmtId="165" fontId="4" fillId="0" borderId="16" xfId="0" applyNumberFormat="1" applyFont="1" applyFill="1" applyBorder="1" applyAlignment="1" applyProtection="1">
      <alignment horizontal="center" vertical="center" wrapText="1"/>
    </xf>
    <xf numFmtId="165" fontId="4" fillId="0" borderId="17" xfId="0" applyNumberFormat="1" applyFont="1" applyFill="1" applyBorder="1" applyAlignment="1" applyProtection="1">
      <alignment horizontal="center" vertical="center" wrapText="1"/>
    </xf>
    <xf numFmtId="0" fontId="4" fillId="2" borderId="87"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indent="2"/>
    </xf>
    <xf numFmtId="0" fontId="4" fillId="2" borderId="16" xfId="0" applyFont="1" applyFill="1" applyBorder="1" applyAlignment="1" applyProtection="1">
      <alignment horizontal="left" vertical="center" wrapText="1" indent="2"/>
    </xf>
    <xf numFmtId="0" fontId="4" fillId="2" borderId="17" xfId="0" applyFont="1" applyFill="1" applyBorder="1" applyAlignment="1" applyProtection="1">
      <alignment horizontal="left" vertical="center" wrapText="1" indent="2"/>
    </xf>
    <xf numFmtId="0" fontId="5" fillId="2" borderId="26" xfId="0" applyFont="1" applyFill="1" applyBorder="1" applyAlignment="1" applyProtection="1">
      <alignment vertical="center" wrapText="1"/>
    </xf>
    <xf numFmtId="0" fontId="5" fillId="2" borderId="44" xfId="0" applyFont="1" applyFill="1" applyBorder="1" applyAlignment="1" applyProtection="1">
      <alignment horizontal="right" vertical="center" wrapText="1"/>
    </xf>
    <xf numFmtId="0" fontId="5" fillId="2" borderId="46" xfId="0" applyFont="1" applyFill="1" applyBorder="1" applyAlignment="1" applyProtection="1">
      <alignment horizontal="right" vertical="center" wrapText="1"/>
    </xf>
    <xf numFmtId="0" fontId="5" fillId="2" borderId="15"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0" borderId="1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165" fontId="4" fillId="0" borderId="14" xfId="0" applyNumberFormat="1" applyFont="1" applyFill="1" applyBorder="1" applyAlignment="1" applyProtection="1">
      <alignment horizontal="center" vertical="center" wrapText="1"/>
    </xf>
    <xf numFmtId="0" fontId="5" fillId="2" borderId="48" xfId="0" applyFont="1" applyFill="1" applyBorder="1" applyAlignment="1" applyProtection="1">
      <alignment horizontal="right" vertical="top" wrapText="1"/>
    </xf>
    <xf numFmtId="0" fontId="5" fillId="2" borderId="49" xfId="0" applyFont="1" applyFill="1" applyBorder="1" applyAlignment="1" applyProtection="1">
      <alignment horizontal="right" vertical="top" wrapText="1"/>
    </xf>
    <xf numFmtId="0" fontId="5"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5" fillId="2" borderId="23" xfId="0" applyFont="1" applyFill="1" applyBorder="1" applyAlignment="1" applyProtection="1">
      <alignment vertical="center" wrapText="1"/>
    </xf>
    <xf numFmtId="0" fontId="4" fillId="2" borderId="0" xfId="0" applyFont="1" applyFill="1" applyBorder="1" applyAlignment="1" applyProtection="1">
      <alignment horizontal="left" vertical="center"/>
    </xf>
    <xf numFmtId="165" fontId="4" fillId="2" borderId="0"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165" fontId="4" fillId="2" borderId="12" xfId="2" applyNumberFormat="1" applyFont="1" applyFill="1" applyBorder="1" applyAlignment="1" applyProtection="1">
      <alignment vertical="center" wrapText="1"/>
    </xf>
    <xf numFmtId="165" fontId="4" fillId="2" borderId="107" xfId="0" applyNumberFormat="1" applyFont="1" applyFill="1" applyBorder="1" applyAlignment="1" applyProtection="1">
      <alignment horizontal="center" vertical="center" wrapText="1"/>
    </xf>
    <xf numFmtId="165" fontId="4" fillId="2" borderId="33" xfId="0" applyNumberFormat="1" applyFont="1" applyFill="1" applyBorder="1" applyAlignment="1" applyProtection="1">
      <alignment horizontal="center" vertical="center" wrapText="1"/>
    </xf>
    <xf numFmtId="0" fontId="4" fillId="2" borderId="80" xfId="0" applyFont="1" applyFill="1" applyBorder="1" applyAlignment="1" applyProtection="1">
      <alignment horizontal="left" vertical="center" wrapText="1"/>
    </xf>
    <xf numFmtId="0" fontId="4" fillId="2" borderId="81" xfId="0" applyFont="1" applyFill="1" applyBorder="1" applyAlignment="1" applyProtection="1">
      <alignment horizontal="left" vertical="center" wrapText="1"/>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165" fontId="4" fillId="2" borderId="16"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right" vertical="center" indent="1"/>
    </xf>
    <xf numFmtId="165" fontId="5" fillId="2" borderId="15" xfId="0" applyNumberFormat="1" applyFont="1" applyFill="1" applyBorder="1" applyAlignment="1" applyProtection="1">
      <alignment horizontal="center" vertical="center" wrapText="1"/>
    </xf>
    <xf numFmtId="165" fontId="5" fillId="2" borderId="33" xfId="0" applyNumberFormat="1" applyFont="1" applyFill="1" applyBorder="1" applyAlignment="1" applyProtection="1">
      <alignment horizontal="center" vertical="center" wrapText="1"/>
    </xf>
    <xf numFmtId="0" fontId="5" fillId="2" borderId="50" xfId="0" applyFont="1" applyFill="1" applyBorder="1" applyAlignment="1" applyProtection="1">
      <alignment horizontal="right" vertical="top" wrapText="1"/>
    </xf>
    <xf numFmtId="0" fontId="5" fillId="2" borderId="27" xfId="0" applyFont="1" applyFill="1" applyBorder="1" applyAlignment="1" applyProtection="1">
      <alignment vertical="center"/>
    </xf>
    <xf numFmtId="0" fontId="5" fillId="2" borderId="27" xfId="0" applyFont="1" applyFill="1" applyBorder="1" applyAlignment="1" applyProtection="1">
      <alignment vertical="center" wrapText="1"/>
    </xf>
    <xf numFmtId="164" fontId="5" fillId="2" borderId="27" xfId="0" applyNumberFormat="1" applyFont="1" applyFill="1" applyBorder="1" applyAlignment="1" applyProtection="1">
      <alignment horizontal="center" vertical="center" wrapText="1"/>
    </xf>
    <xf numFmtId="164" fontId="5" fillId="2" borderId="28" xfId="0" applyNumberFormat="1" applyFont="1" applyFill="1" applyBorder="1" applyAlignment="1" applyProtection="1">
      <alignment horizontal="center" vertical="center" wrapText="1"/>
    </xf>
    <xf numFmtId="0" fontId="4" fillId="2" borderId="29" xfId="0" applyFont="1" applyFill="1" applyBorder="1" applyAlignment="1" applyProtection="1">
      <alignment horizontal="right" vertical="center" wrapText="1"/>
    </xf>
    <xf numFmtId="0" fontId="4" fillId="2" borderId="30" xfId="0" applyFont="1" applyFill="1" applyBorder="1" applyAlignment="1" applyProtection="1">
      <alignment vertical="center"/>
    </xf>
    <xf numFmtId="0" fontId="4" fillId="2" borderId="30" xfId="0" applyFont="1" applyFill="1" applyBorder="1" applyAlignment="1" applyProtection="1">
      <alignment horizontal="left" vertical="center" wrapText="1"/>
    </xf>
    <xf numFmtId="165" fontId="4" fillId="2" borderId="30" xfId="0" applyNumberFormat="1"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5"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9" fontId="5" fillId="2" borderId="0" xfId="2" applyFont="1" applyFill="1" applyAlignment="1" applyProtection="1">
      <alignment vertical="center" wrapText="1"/>
    </xf>
    <xf numFmtId="9" fontId="11" fillId="2" borderId="0" xfId="2" applyFont="1" applyFill="1" applyAlignment="1" applyProtection="1">
      <alignment vertical="center" wrapText="1"/>
    </xf>
    <xf numFmtId="0" fontId="5" fillId="2" borderId="22" xfId="0" applyFont="1" applyFill="1" applyBorder="1" applyAlignment="1" applyProtection="1">
      <alignment horizontal="right" vertical="center" wrapText="1"/>
    </xf>
    <xf numFmtId="0" fontId="5" fillId="2" borderId="0" xfId="0" applyFont="1" applyFill="1" applyBorder="1" applyAlignment="1" applyProtection="1">
      <alignment horizontal="right" vertical="center"/>
    </xf>
    <xf numFmtId="165" fontId="5" fillId="2" borderId="0" xfId="0" applyNumberFormat="1" applyFont="1" applyFill="1" applyBorder="1" applyAlignment="1" applyProtection="1">
      <alignment horizontal="center" vertical="center" wrapText="1"/>
    </xf>
    <xf numFmtId="165" fontId="5" fillId="2" borderId="23" xfId="0" applyNumberFormat="1" applyFont="1" applyFill="1" applyBorder="1" applyAlignment="1" applyProtection="1">
      <alignment horizontal="center" vertical="center" wrapText="1"/>
    </xf>
    <xf numFmtId="0" fontId="7" fillId="2" borderId="70"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165" fontId="5" fillId="2" borderId="6" xfId="0" applyNumberFormat="1" applyFont="1" applyFill="1" applyBorder="1" applyAlignment="1" applyProtection="1">
      <alignment horizontal="center" vertical="center" wrapText="1"/>
    </xf>
    <xf numFmtId="165" fontId="4" fillId="0" borderId="6" xfId="2" applyNumberFormat="1" applyFont="1" applyFill="1" applyBorder="1" applyAlignment="1" applyProtection="1">
      <alignment horizontal="center" vertical="center" wrapText="1"/>
    </xf>
    <xf numFmtId="165" fontId="4" fillId="2" borderId="6" xfId="0" applyNumberFormat="1" applyFont="1" applyFill="1" applyBorder="1" applyAlignment="1" applyProtection="1">
      <alignment horizontal="center" vertical="center" wrapText="1"/>
    </xf>
    <xf numFmtId="165" fontId="4" fillId="2" borderId="55" xfId="0" applyNumberFormat="1" applyFont="1" applyFill="1" applyBorder="1" applyAlignment="1" applyProtection="1">
      <alignment horizontal="center" vertical="center" wrapText="1"/>
    </xf>
    <xf numFmtId="0" fontId="7" fillId="2" borderId="57"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72" xfId="0" applyFont="1" applyFill="1" applyBorder="1" applyAlignment="1" applyProtection="1">
      <alignment horizontal="left" vertical="center" wrapText="1"/>
    </xf>
    <xf numFmtId="165" fontId="4" fillId="2" borderId="73" xfId="0" applyNumberFormat="1" applyFont="1" applyFill="1" applyBorder="1" applyAlignment="1" applyProtection="1">
      <alignment horizontal="center" vertical="center" wrapText="1"/>
    </xf>
    <xf numFmtId="165" fontId="4" fillId="2" borderId="71" xfId="0" applyNumberFormat="1" applyFont="1" applyFill="1" applyBorder="1" applyAlignment="1" applyProtection="1">
      <alignment horizontal="center" vertical="center" wrapText="1"/>
    </xf>
    <xf numFmtId="165" fontId="4" fillId="2" borderId="58" xfId="0" applyNumberFormat="1" applyFont="1" applyFill="1" applyBorder="1" applyAlignment="1" applyProtection="1">
      <alignment horizontal="center"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165" fontId="4" fillId="2" borderId="60" xfId="0" applyNumberFormat="1" applyFont="1" applyFill="1" applyBorder="1" applyAlignment="1" applyProtection="1">
      <alignment horizontal="center" vertical="center" wrapText="1"/>
    </xf>
    <xf numFmtId="165" fontId="4" fillId="2" borderId="13" xfId="0" applyNumberFormat="1" applyFont="1" applyFill="1" applyBorder="1" applyAlignment="1" applyProtection="1">
      <alignment horizontal="center" vertical="center" wrapText="1"/>
    </xf>
    <xf numFmtId="165" fontId="4" fillId="2" borderId="74" xfId="0" applyNumberFormat="1" applyFont="1" applyFill="1" applyBorder="1" applyAlignment="1" applyProtection="1">
      <alignment horizontal="center" vertical="center" wrapText="1"/>
    </xf>
    <xf numFmtId="0" fontId="5" fillId="2" borderId="26" xfId="0" applyFont="1" applyFill="1" applyBorder="1" applyAlignment="1" applyProtection="1">
      <alignment horizontal="right" vertical="center" wrapText="1"/>
    </xf>
    <xf numFmtId="0" fontId="5" fillId="2" borderId="28" xfId="0" applyFont="1" applyFill="1" applyBorder="1" applyAlignment="1" applyProtection="1">
      <alignment vertical="center" wrapText="1"/>
    </xf>
    <xf numFmtId="0" fontId="5" fillId="2" borderId="29" xfId="0" applyFont="1" applyFill="1" applyBorder="1" applyAlignment="1" applyProtection="1">
      <alignment horizontal="right" vertical="center" wrapText="1"/>
    </xf>
    <xf numFmtId="0" fontId="5" fillId="2" borderId="30" xfId="0" applyFont="1" applyFill="1" applyBorder="1" applyAlignment="1" applyProtection="1">
      <alignment vertical="center"/>
    </xf>
    <xf numFmtId="0" fontId="5" fillId="2" borderId="30" xfId="0" applyFont="1" applyFill="1" applyBorder="1" applyAlignment="1" applyProtection="1">
      <alignment vertical="center" wrapText="1"/>
    </xf>
    <xf numFmtId="0" fontId="5" fillId="2" borderId="51" xfId="0" applyFont="1" applyFill="1" applyBorder="1" applyAlignment="1" applyProtection="1">
      <alignment vertical="center" wrapText="1"/>
    </xf>
    <xf numFmtId="0" fontId="5" fillId="2" borderId="31" xfId="0" applyFont="1" applyFill="1" applyBorder="1" applyAlignment="1" applyProtection="1">
      <alignment vertical="center" wrapText="1"/>
    </xf>
    <xf numFmtId="0" fontId="5" fillId="2" borderId="22" xfId="0" applyFont="1" applyFill="1" applyBorder="1" applyAlignment="1" applyProtection="1">
      <alignment vertical="center"/>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165" fontId="5" fillId="2" borderId="52" xfId="1" applyNumberFormat="1" applyFont="1" applyFill="1" applyBorder="1" applyAlignment="1" applyProtection="1">
      <alignment horizontal="center" vertical="center" wrapText="1"/>
    </xf>
    <xf numFmtId="165" fontId="5" fillId="2" borderId="53" xfId="1" applyNumberFormat="1"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2" borderId="27" xfId="0" applyFont="1" applyFill="1" applyBorder="1" applyAlignment="1" applyProtection="1">
      <alignment horizontal="right" vertical="center"/>
    </xf>
    <xf numFmtId="165" fontId="5" fillId="2" borderId="27" xfId="1" applyNumberFormat="1" applyFont="1" applyFill="1" applyBorder="1" applyAlignment="1" applyProtection="1">
      <alignment horizontal="center" vertical="center" wrapText="1"/>
    </xf>
    <xf numFmtId="165" fontId="5" fillId="2" borderId="28" xfId="1" applyNumberFormat="1" applyFont="1" applyFill="1" applyBorder="1" applyAlignment="1" applyProtection="1">
      <alignment horizontal="center" vertical="center" wrapText="1"/>
    </xf>
    <xf numFmtId="0" fontId="4" fillId="2" borderId="29" xfId="0" applyFont="1" applyFill="1" applyBorder="1" applyAlignment="1" applyProtection="1">
      <alignment vertical="center" wrapText="1"/>
    </xf>
    <xf numFmtId="164" fontId="5" fillId="2" borderId="30" xfId="0" applyNumberFormat="1" applyFont="1" applyFill="1" applyBorder="1" applyAlignment="1" applyProtection="1">
      <alignment horizontal="center" vertical="center" wrapText="1"/>
    </xf>
    <xf numFmtId="164" fontId="5" fillId="2" borderId="31" xfId="0" applyNumberFormat="1" applyFont="1" applyFill="1" applyBorder="1" applyAlignment="1" applyProtection="1">
      <alignment horizontal="center" vertical="center" wrapText="1"/>
    </xf>
    <xf numFmtId="164" fontId="5" fillId="2" borderId="0" xfId="0" applyNumberFormat="1" applyFont="1" applyFill="1" applyBorder="1" applyAlignment="1" applyProtection="1">
      <alignment horizontal="center" vertical="center" wrapText="1"/>
    </xf>
    <xf numFmtId="164" fontId="5" fillId="2" borderId="23" xfId="0" applyNumberFormat="1" applyFont="1" applyFill="1" applyBorder="1" applyAlignment="1" applyProtection="1">
      <alignment horizontal="center" vertical="center" wrapText="1"/>
    </xf>
    <xf numFmtId="0" fontId="4" fillId="2" borderId="52" xfId="0" applyFont="1" applyFill="1" applyBorder="1" applyAlignment="1" applyProtection="1">
      <alignment vertical="center" wrapText="1"/>
    </xf>
    <xf numFmtId="0" fontId="4" fillId="2" borderId="34" xfId="0" applyFont="1" applyFill="1" applyBorder="1" applyAlignment="1" applyProtection="1">
      <alignment vertical="center" wrapText="1"/>
    </xf>
    <xf numFmtId="0" fontId="4" fillId="2" borderId="53" xfId="0" applyFont="1" applyFill="1" applyBorder="1" applyAlignment="1" applyProtection="1">
      <alignment vertical="center" wrapText="1"/>
    </xf>
    <xf numFmtId="0" fontId="11" fillId="4" borderId="59" xfId="0" applyFont="1" applyFill="1" applyBorder="1" applyAlignment="1" applyProtection="1">
      <alignment horizontal="center" vertical="center"/>
    </xf>
    <xf numFmtId="0" fontId="11" fillId="4" borderId="13" xfId="0" applyFont="1" applyFill="1" applyBorder="1" applyAlignment="1" applyProtection="1">
      <alignment horizontal="left" vertical="center" wrapText="1"/>
    </xf>
    <xf numFmtId="0" fontId="11" fillId="4" borderId="10" xfId="0" applyFont="1" applyFill="1" applyBorder="1" applyAlignment="1" applyProtection="1">
      <alignment horizontal="left" vertical="center" wrapText="1"/>
    </xf>
    <xf numFmtId="0" fontId="11" fillId="4" borderId="11" xfId="0" applyFont="1" applyFill="1" applyBorder="1" applyAlignment="1" applyProtection="1">
      <alignment horizontal="left" vertical="center" wrapText="1"/>
    </xf>
    <xf numFmtId="0" fontId="11" fillId="4" borderId="60" xfId="0" applyFont="1" applyFill="1" applyBorder="1" applyAlignment="1" applyProtection="1">
      <alignment horizontal="center" vertical="center" wrapText="1"/>
    </xf>
    <xf numFmtId="0" fontId="11" fillId="4" borderId="61" xfId="0" applyFont="1" applyFill="1" applyBorder="1" applyAlignment="1" applyProtection="1">
      <alignment horizontal="center" vertical="center" wrapText="1"/>
    </xf>
    <xf numFmtId="0" fontId="4" fillId="2" borderId="62" xfId="0" applyFont="1" applyFill="1" applyBorder="1" applyAlignment="1" applyProtection="1">
      <alignment vertical="center" wrapText="1"/>
    </xf>
    <xf numFmtId="0" fontId="4" fillId="2" borderId="63" xfId="0" applyFont="1" applyFill="1" applyBorder="1" applyAlignment="1" applyProtection="1">
      <alignment vertical="center" wrapText="1"/>
    </xf>
    <xf numFmtId="0" fontId="4" fillId="2" borderId="64" xfId="0" applyFont="1" applyFill="1" applyBorder="1" applyAlignment="1" applyProtection="1">
      <alignment vertical="center" wrapText="1"/>
    </xf>
    <xf numFmtId="0" fontId="4" fillId="2" borderId="27" xfId="0" applyFont="1" applyFill="1" applyBorder="1" applyAlignment="1" applyProtection="1">
      <alignment horizontal="left" vertical="center" wrapText="1"/>
    </xf>
    <xf numFmtId="0" fontId="4" fillId="2" borderId="27"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2" borderId="0" xfId="0" applyFont="1" applyFill="1" applyAlignment="1" applyProtection="1">
      <alignment horizontal="left" vertical="center" wrapText="1"/>
    </xf>
    <xf numFmtId="0" fontId="25" fillId="3" borderId="14" xfId="0" applyFont="1" applyFill="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numCache>
                  </c:numRef>
                </c:val>
                <c:smooth val="0"/>
                <c:extLs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numCache>
                  </c:numRef>
                </c:val>
                <c:smooth val="0"/>
                <c:extLs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6</xdr:row>
      <xdr:rowOff>152149</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94512</xdr:rowOff>
    </xdr:to>
    <xdr:pic>
      <xdr:nvPicPr>
        <xdr:cNvPr id="2" name="Picture 1">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81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95608</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790F-396D-4808-A210-78728E694E39}">
  <sheetPr codeName="Sheet6">
    <pageSetUpPr fitToPage="1"/>
  </sheetPr>
  <dimension ref="B2:S114"/>
  <sheetViews>
    <sheetView showZeros="0" tabSelected="1" view="pageBreakPreview" zoomScaleNormal="100" zoomScaleSheetLayoutView="100" workbookViewId="0">
      <selection activeCell="B104" sqref="B104:P104"/>
    </sheetView>
  </sheetViews>
  <sheetFormatPr defaultColWidth="9.109375" defaultRowHeight="13.2" x14ac:dyDescent="0.3"/>
  <cols>
    <col min="1" max="1" width="2.33203125" style="322" customWidth="1"/>
    <col min="2" max="2" width="9.33203125" style="322" customWidth="1"/>
    <col min="3" max="3" width="5.44140625" style="322" customWidth="1"/>
    <col min="4" max="4" width="26.44140625" style="322" customWidth="1"/>
    <col min="5" max="6" width="9.109375" style="322"/>
    <col min="7" max="7" width="9.109375" style="322" customWidth="1"/>
    <col min="8" max="8" width="5.44140625" style="322" customWidth="1"/>
    <col min="9" max="9" width="9.109375" style="322"/>
    <col min="10" max="10" width="11.6640625" style="322" bestFit="1" customWidth="1"/>
    <col min="11" max="12" width="12.6640625" style="322" customWidth="1"/>
    <col min="13" max="13" width="7.5546875" style="322" customWidth="1"/>
    <col min="14" max="14" width="18.33203125" style="322" customWidth="1"/>
    <col min="15" max="16" width="11.109375" style="322" customWidth="1"/>
    <col min="17" max="17" width="2.33203125" style="322" customWidth="1"/>
    <col min="18" max="19" width="9.109375" style="323"/>
    <col min="20" max="16384" width="9.109375" style="322"/>
  </cols>
  <sheetData>
    <row r="2" spans="2:16" ht="15.75" customHeight="1" x14ac:dyDescent="0.3">
      <c r="B2" s="237" t="s">
        <v>146</v>
      </c>
      <c r="C2" s="237"/>
      <c r="D2" s="237"/>
      <c r="E2" s="237"/>
      <c r="F2" s="237"/>
      <c r="G2" s="237"/>
      <c r="H2" s="237"/>
      <c r="I2" s="237"/>
      <c r="J2" s="237"/>
      <c r="K2" s="237"/>
      <c r="L2" s="237"/>
      <c r="M2" s="237"/>
      <c r="N2" s="237"/>
      <c r="O2" s="237"/>
      <c r="P2" s="237"/>
    </row>
    <row r="3" spans="2:16" ht="15" customHeight="1" x14ac:dyDescent="0.3">
      <c r="B3" s="237"/>
      <c r="C3" s="237"/>
      <c r="D3" s="237"/>
      <c r="E3" s="237"/>
      <c r="F3" s="237"/>
      <c r="G3" s="237"/>
      <c r="H3" s="237"/>
      <c r="I3" s="237"/>
      <c r="J3" s="237"/>
      <c r="K3" s="237"/>
      <c r="L3" s="237"/>
      <c r="M3" s="237"/>
      <c r="N3" s="237"/>
      <c r="O3" s="237"/>
      <c r="P3" s="237"/>
    </row>
    <row r="4" spans="2:16" ht="15" customHeight="1" x14ac:dyDescent="0.3">
      <c r="B4" s="237"/>
      <c r="C4" s="237"/>
      <c r="D4" s="237"/>
      <c r="E4" s="237"/>
      <c r="F4" s="237"/>
      <c r="G4" s="237"/>
      <c r="H4" s="237"/>
      <c r="I4" s="237"/>
      <c r="J4" s="237"/>
      <c r="K4" s="237"/>
      <c r="L4" s="237"/>
      <c r="M4" s="237"/>
      <c r="N4" s="237"/>
      <c r="O4" s="237"/>
      <c r="P4" s="237"/>
    </row>
    <row r="5" spans="2:16" ht="15" customHeight="1" x14ac:dyDescent="0.3">
      <c r="B5" s="237"/>
      <c r="C5" s="237"/>
      <c r="D5" s="237"/>
      <c r="E5" s="237"/>
      <c r="F5" s="237"/>
      <c r="G5" s="237"/>
      <c r="H5" s="237"/>
      <c r="I5" s="237"/>
      <c r="J5" s="237"/>
      <c r="K5" s="237"/>
      <c r="L5" s="237"/>
      <c r="M5" s="237"/>
      <c r="N5" s="237"/>
      <c r="O5" s="237"/>
      <c r="P5" s="237"/>
    </row>
    <row r="6" spans="2:16" ht="6" customHeight="1" x14ac:dyDescent="0.3">
      <c r="B6" s="237"/>
      <c r="C6" s="237"/>
      <c r="D6" s="237"/>
      <c r="E6" s="237"/>
      <c r="F6" s="237"/>
      <c r="G6" s="237"/>
      <c r="H6" s="237"/>
      <c r="I6" s="237"/>
      <c r="J6" s="237"/>
      <c r="K6" s="237"/>
      <c r="L6" s="237"/>
      <c r="M6" s="237"/>
      <c r="N6" s="237"/>
      <c r="O6" s="237"/>
      <c r="P6" s="237"/>
    </row>
    <row r="7" spans="2:16" ht="105.9" customHeight="1" thickBot="1" x14ac:dyDescent="0.35">
      <c r="B7" s="324" t="s">
        <v>154</v>
      </c>
      <c r="C7" s="324"/>
      <c r="D7" s="324"/>
      <c r="E7" s="324"/>
      <c r="F7" s="324"/>
      <c r="G7" s="324"/>
      <c r="H7" s="324"/>
      <c r="I7" s="324"/>
      <c r="J7" s="324"/>
      <c r="K7" s="324"/>
      <c r="L7" s="324"/>
      <c r="M7" s="324"/>
      <c r="N7" s="324"/>
      <c r="O7" s="324"/>
      <c r="P7" s="324"/>
    </row>
    <row r="8" spans="2:16" ht="15" customHeight="1" x14ac:dyDescent="0.3">
      <c r="B8" s="325" t="s">
        <v>7</v>
      </c>
      <c r="C8" s="326"/>
      <c r="D8" s="326"/>
      <c r="E8" s="163"/>
      <c r="F8" s="164"/>
      <c r="G8" s="164"/>
      <c r="H8" s="164"/>
      <c r="I8" s="164"/>
      <c r="J8" s="164"/>
      <c r="K8" s="164"/>
      <c r="L8" s="164"/>
      <c r="M8" s="164"/>
      <c r="N8" s="164"/>
      <c r="O8" s="164"/>
      <c r="P8" s="165"/>
    </row>
    <row r="9" spans="2:16" ht="6.75" customHeight="1" x14ac:dyDescent="0.3">
      <c r="B9" s="327"/>
      <c r="C9" s="328"/>
      <c r="D9" s="328"/>
      <c r="E9" s="328"/>
      <c r="F9" s="328"/>
      <c r="G9" s="328"/>
      <c r="H9" s="328"/>
      <c r="I9" s="328"/>
      <c r="J9" s="328"/>
      <c r="K9" s="328"/>
      <c r="L9" s="328"/>
      <c r="M9" s="328"/>
      <c r="N9" s="328"/>
      <c r="O9" s="328"/>
      <c r="P9" s="329"/>
    </row>
    <row r="10" spans="2:16" ht="15" customHeight="1" x14ac:dyDescent="0.3">
      <c r="B10" s="330" t="s">
        <v>106</v>
      </c>
      <c r="C10" s="331"/>
      <c r="D10" s="331"/>
      <c r="E10" s="166"/>
      <c r="F10" s="168"/>
      <c r="G10" s="168"/>
      <c r="H10" s="168"/>
      <c r="I10" s="168"/>
      <c r="J10" s="168"/>
      <c r="K10" s="169"/>
      <c r="L10" s="332" t="s">
        <v>73</v>
      </c>
      <c r="M10" s="331"/>
      <c r="N10" s="331"/>
      <c r="O10" s="166"/>
      <c r="P10" s="167"/>
    </row>
    <row r="11" spans="2:16" ht="6.75" customHeight="1" x14ac:dyDescent="0.3">
      <c r="B11" s="327"/>
      <c r="C11" s="328"/>
      <c r="D11" s="328"/>
      <c r="E11" s="328"/>
      <c r="F11" s="328"/>
      <c r="G11" s="328"/>
      <c r="H11" s="328"/>
      <c r="I11" s="328"/>
      <c r="J11" s="328"/>
      <c r="K11" s="328"/>
      <c r="L11" s="328"/>
      <c r="M11" s="328"/>
      <c r="N11" s="328"/>
      <c r="O11" s="333"/>
      <c r="P11" s="334"/>
    </row>
    <row r="12" spans="2:16" ht="15" customHeight="1" x14ac:dyDescent="0.3">
      <c r="B12" s="330" t="s">
        <v>140</v>
      </c>
      <c r="C12" s="331"/>
      <c r="D12" s="331"/>
      <c r="E12" s="166"/>
      <c r="F12" s="168"/>
      <c r="G12" s="168"/>
      <c r="H12" s="168"/>
      <c r="I12" s="168"/>
      <c r="J12" s="168"/>
      <c r="K12" s="169"/>
      <c r="L12" s="331" t="s">
        <v>75</v>
      </c>
      <c r="M12" s="331"/>
      <c r="N12" s="331"/>
      <c r="O12" s="158"/>
      <c r="P12" s="159"/>
    </row>
    <row r="13" spans="2:16" ht="6.75" customHeight="1" x14ac:dyDescent="0.3">
      <c r="B13" s="327"/>
      <c r="C13" s="328"/>
      <c r="D13" s="328"/>
      <c r="E13" s="328"/>
      <c r="F13" s="328"/>
      <c r="G13" s="328"/>
      <c r="H13" s="328"/>
      <c r="I13" s="328"/>
      <c r="J13" s="328"/>
      <c r="K13" s="328"/>
      <c r="L13" s="328"/>
      <c r="M13" s="328"/>
      <c r="N13" s="328"/>
      <c r="O13" s="333"/>
      <c r="P13" s="334"/>
    </row>
    <row r="14" spans="2:16" x14ac:dyDescent="0.3">
      <c r="B14" s="330" t="s">
        <v>0</v>
      </c>
      <c r="C14" s="331"/>
      <c r="D14" s="331"/>
      <c r="E14" s="166"/>
      <c r="F14" s="168"/>
      <c r="G14" s="168"/>
      <c r="H14" s="168"/>
      <c r="I14" s="168"/>
      <c r="J14" s="168"/>
      <c r="K14" s="169"/>
      <c r="L14" s="335" t="s">
        <v>76</v>
      </c>
      <c r="M14" s="335"/>
      <c r="N14" s="335"/>
      <c r="O14" s="158"/>
      <c r="P14" s="159"/>
    </row>
    <row r="15" spans="2:16" ht="6.75" customHeight="1" thickBot="1" x14ac:dyDescent="0.35">
      <c r="B15" s="336"/>
      <c r="C15" s="337"/>
      <c r="D15" s="337"/>
      <c r="E15" s="337"/>
      <c r="F15" s="337"/>
      <c r="G15" s="337"/>
      <c r="H15" s="337"/>
      <c r="I15" s="337"/>
      <c r="J15" s="337"/>
      <c r="K15" s="337"/>
      <c r="L15" s="337"/>
      <c r="M15" s="337"/>
      <c r="N15" s="337"/>
      <c r="O15" s="337"/>
      <c r="P15" s="338"/>
    </row>
    <row r="16" spans="2:16" x14ac:dyDescent="0.3">
      <c r="B16" s="339" t="s">
        <v>16</v>
      </c>
      <c r="C16" s="340"/>
      <c r="D16" s="340"/>
      <c r="E16" s="340"/>
      <c r="F16" s="340"/>
      <c r="G16" s="340"/>
      <c r="H16" s="340"/>
      <c r="I16" s="340"/>
      <c r="J16" s="340"/>
      <c r="K16" s="340"/>
      <c r="L16" s="340"/>
      <c r="M16" s="340"/>
      <c r="N16" s="340"/>
      <c r="O16" s="340"/>
      <c r="P16" s="341"/>
    </row>
    <row r="17" spans="2:19" ht="6.75" customHeight="1" x14ac:dyDescent="0.3">
      <c r="B17" s="342"/>
      <c r="C17" s="343"/>
      <c r="D17" s="343"/>
      <c r="E17" s="343"/>
      <c r="F17" s="343"/>
      <c r="G17" s="343"/>
      <c r="H17" s="343"/>
      <c r="I17" s="343"/>
      <c r="J17" s="343"/>
      <c r="K17" s="343"/>
      <c r="L17" s="343"/>
      <c r="M17" s="343"/>
      <c r="N17" s="343"/>
      <c r="O17" s="343"/>
      <c r="P17" s="344"/>
    </row>
    <row r="18" spans="2:19" x14ac:dyDescent="0.3">
      <c r="B18" s="345" t="s">
        <v>17</v>
      </c>
      <c r="C18" s="335"/>
      <c r="D18" s="335"/>
      <c r="E18" s="189"/>
      <c r="F18" s="189"/>
      <c r="G18" s="189"/>
      <c r="H18" s="189"/>
      <c r="I18" s="189"/>
      <c r="J18" s="189"/>
      <c r="K18" s="346" t="s">
        <v>57</v>
      </c>
      <c r="L18" s="347"/>
      <c r="M18" s="348"/>
      <c r="N18" s="189"/>
      <c r="O18" s="189"/>
      <c r="P18" s="190"/>
    </row>
    <row r="19" spans="2:19" s="352" customFormat="1" ht="6.75" customHeight="1" x14ac:dyDescent="0.3">
      <c r="B19" s="349"/>
      <c r="C19" s="350"/>
      <c r="D19" s="350"/>
      <c r="E19" s="350"/>
      <c r="F19" s="350"/>
      <c r="G19" s="350"/>
      <c r="H19" s="350"/>
      <c r="I19" s="350"/>
      <c r="J19" s="350"/>
      <c r="K19" s="350"/>
      <c r="L19" s="350"/>
      <c r="M19" s="350"/>
      <c r="N19" s="350"/>
      <c r="O19" s="350"/>
      <c r="P19" s="351"/>
      <c r="R19" s="353"/>
      <c r="S19" s="353"/>
    </row>
    <row r="20" spans="2:19" x14ac:dyDescent="0.3">
      <c r="B20" s="354" t="s">
        <v>18</v>
      </c>
      <c r="C20" s="347"/>
      <c r="D20" s="348"/>
      <c r="E20" s="144"/>
      <c r="F20" s="145"/>
      <c r="G20" s="145"/>
      <c r="H20" s="145"/>
      <c r="I20" s="145"/>
      <c r="J20" s="191"/>
      <c r="K20" s="346" t="s">
        <v>58</v>
      </c>
      <c r="L20" s="347"/>
      <c r="M20" s="348"/>
      <c r="N20" s="144"/>
      <c r="O20" s="145"/>
      <c r="P20" s="146"/>
      <c r="S20" s="323" t="s">
        <v>97</v>
      </c>
    </row>
    <row r="21" spans="2:19" s="352" customFormat="1" ht="6.75" customHeight="1" x14ac:dyDescent="0.3">
      <c r="B21" s="342"/>
      <c r="C21" s="343"/>
      <c r="D21" s="343"/>
      <c r="E21" s="343"/>
      <c r="F21" s="343"/>
      <c r="G21" s="343"/>
      <c r="H21" s="343"/>
      <c r="I21" s="343"/>
      <c r="J21" s="343"/>
      <c r="K21" s="343"/>
      <c r="L21" s="343"/>
      <c r="M21" s="343"/>
      <c r="N21" s="343"/>
      <c r="O21" s="343"/>
      <c r="P21" s="344"/>
      <c r="R21" s="353"/>
      <c r="S21" s="353" t="s">
        <v>98</v>
      </c>
    </row>
    <row r="22" spans="2:19" x14ac:dyDescent="0.3">
      <c r="B22" s="345" t="s">
        <v>20</v>
      </c>
      <c r="C22" s="335"/>
      <c r="D22" s="335"/>
      <c r="E22" s="189"/>
      <c r="F22" s="189"/>
      <c r="G22" s="189"/>
      <c r="H22" s="189"/>
      <c r="I22" s="189"/>
      <c r="J22" s="189"/>
      <c r="K22" s="346" t="s">
        <v>59</v>
      </c>
      <c r="L22" s="347"/>
      <c r="M22" s="348"/>
      <c r="N22" s="144"/>
      <c r="O22" s="145"/>
      <c r="P22" s="146"/>
    </row>
    <row r="23" spans="2:19" s="352" customFormat="1" ht="6.75" customHeight="1" x14ac:dyDescent="0.3">
      <c r="B23" s="342"/>
      <c r="C23" s="343"/>
      <c r="D23" s="343"/>
      <c r="E23" s="343"/>
      <c r="F23" s="343"/>
      <c r="G23" s="343"/>
      <c r="H23" s="343"/>
      <c r="I23" s="343"/>
      <c r="J23" s="343"/>
      <c r="K23" s="343"/>
      <c r="L23" s="343"/>
      <c r="M23" s="343"/>
      <c r="N23" s="343"/>
      <c r="O23" s="343"/>
      <c r="P23" s="344"/>
      <c r="R23" s="353"/>
      <c r="S23" s="353"/>
    </row>
    <row r="24" spans="2:19" x14ac:dyDescent="0.3">
      <c r="B24" s="354" t="s">
        <v>19</v>
      </c>
      <c r="C24" s="347"/>
      <c r="D24" s="348"/>
      <c r="E24" s="189"/>
      <c r="F24" s="189"/>
      <c r="G24" s="189"/>
      <c r="H24" s="189"/>
      <c r="I24" s="189"/>
      <c r="J24" s="189"/>
      <c r="K24" s="346" t="s">
        <v>60</v>
      </c>
      <c r="L24" s="347"/>
      <c r="M24" s="348"/>
      <c r="N24" s="144"/>
      <c r="O24" s="145"/>
      <c r="P24" s="146"/>
    </row>
    <row r="25" spans="2:19" s="352" customFormat="1" ht="6.75" customHeight="1" x14ac:dyDescent="0.3">
      <c r="B25" s="342"/>
      <c r="C25" s="343"/>
      <c r="D25" s="343"/>
      <c r="E25" s="343"/>
      <c r="F25" s="343"/>
      <c r="G25" s="343"/>
      <c r="H25" s="343"/>
      <c r="I25" s="343"/>
      <c r="J25" s="343"/>
      <c r="K25" s="343"/>
      <c r="L25" s="343"/>
      <c r="M25" s="343"/>
      <c r="N25" s="343"/>
      <c r="O25" s="343"/>
      <c r="P25" s="344"/>
      <c r="R25" s="353"/>
      <c r="S25" s="353"/>
    </row>
    <row r="26" spans="2:19" x14ac:dyDescent="0.3">
      <c r="B26" s="345" t="s">
        <v>61</v>
      </c>
      <c r="C26" s="335"/>
      <c r="D26" s="335"/>
      <c r="E26" s="189"/>
      <c r="F26" s="189"/>
      <c r="G26" s="189"/>
      <c r="H26" s="189"/>
      <c r="I26" s="189"/>
      <c r="J26" s="189"/>
      <c r="K26" s="346" t="s">
        <v>62</v>
      </c>
      <c r="L26" s="347"/>
      <c r="M26" s="348"/>
      <c r="N26" s="144"/>
      <c r="O26" s="145"/>
      <c r="P26" s="146"/>
    </row>
    <row r="27" spans="2:19" s="352" customFormat="1" ht="6.75" customHeight="1" x14ac:dyDescent="0.3">
      <c r="B27" s="342"/>
      <c r="C27" s="343"/>
      <c r="D27" s="343"/>
      <c r="E27" s="343"/>
      <c r="F27" s="343"/>
      <c r="G27" s="343"/>
      <c r="H27" s="343"/>
      <c r="I27" s="343"/>
      <c r="J27" s="343"/>
      <c r="K27" s="343"/>
      <c r="L27" s="343"/>
      <c r="M27" s="343"/>
      <c r="N27" s="343"/>
      <c r="O27" s="343"/>
      <c r="P27" s="344"/>
      <c r="R27" s="353"/>
      <c r="S27" s="353"/>
    </row>
    <row r="28" spans="2:19" ht="30" customHeight="1" x14ac:dyDescent="0.3">
      <c r="B28" s="354" t="s">
        <v>178</v>
      </c>
      <c r="C28" s="347"/>
      <c r="D28" s="348"/>
      <c r="E28" s="319"/>
      <c r="F28" s="189"/>
      <c r="G28" s="189"/>
      <c r="H28" s="189"/>
      <c r="I28" s="189"/>
      <c r="J28" s="189"/>
      <c r="K28" s="355" t="s">
        <v>179</v>
      </c>
      <c r="L28" s="356"/>
      <c r="M28" s="332"/>
      <c r="N28" s="189"/>
      <c r="O28" s="189"/>
      <c r="P28" s="190"/>
    </row>
    <row r="29" spans="2:19" s="352" customFormat="1" ht="6.75" customHeight="1" x14ac:dyDescent="0.3">
      <c r="B29" s="342"/>
      <c r="C29" s="343"/>
      <c r="D29" s="343"/>
      <c r="E29" s="343"/>
      <c r="F29" s="343"/>
      <c r="G29" s="343"/>
      <c r="H29" s="343"/>
      <c r="I29" s="343"/>
      <c r="J29" s="343"/>
      <c r="K29" s="343"/>
      <c r="L29" s="343"/>
      <c r="M29" s="343"/>
      <c r="N29" s="343"/>
      <c r="O29" s="343"/>
      <c r="P29" s="344"/>
      <c r="R29" s="353"/>
      <c r="S29" s="353"/>
    </row>
    <row r="30" spans="2:19" ht="14.4" customHeight="1" x14ac:dyDescent="0.3">
      <c r="B30" s="354" t="s">
        <v>107</v>
      </c>
      <c r="C30" s="347"/>
      <c r="D30" s="348"/>
      <c r="E30" s="170"/>
      <c r="F30" s="171"/>
      <c r="G30" s="171"/>
      <c r="H30" s="171"/>
      <c r="I30" s="171"/>
      <c r="J30" s="171"/>
      <c r="K30" s="171"/>
      <c r="L30" s="171"/>
      <c r="M30" s="171"/>
      <c r="N30" s="171"/>
      <c r="O30" s="171"/>
      <c r="P30" s="172"/>
    </row>
    <row r="31" spans="2:19" ht="6.75" customHeight="1" thickBot="1" x14ac:dyDescent="0.35">
      <c r="B31" s="357"/>
      <c r="C31" s="358"/>
      <c r="D31" s="358"/>
      <c r="E31" s="358"/>
      <c r="F31" s="358"/>
      <c r="G31" s="358"/>
      <c r="H31" s="358"/>
      <c r="I31" s="358"/>
      <c r="J31" s="358"/>
      <c r="K31" s="358"/>
      <c r="L31" s="358"/>
      <c r="M31" s="358"/>
      <c r="N31" s="358"/>
      <c r="O31" s="358"/>
      <c r="P31" s="359"/>
    </row>
    <row r="32" spans="2:19" s="364" customFormat="1" ht="15" customHeight="1" x14ac:dyDescent="0.3">
      <c r="B32" s="360">
        <v>1</v>
      </c>
      <c r="C32" s="361" t="s">
        <v>8</v>
      </c>
      <c r="D32" s="362"/>
      <c r="E32" s="362"/>
      <c r="F32" s="362"/>
      <c r="G32" s="362"/>
      <c r="H32" s="362"/>
      <c r="I32" s="362"/>
      <c r="J32" s="362"/>
      <c r="K32" s="362"/>
      <c r="L32" s="362"/>
      <c r="M32" s="362"/>
      <c r="N32" s="362"/>
      <c r="O32" s="362"/>
      <c r="P32" s="363"/>
      <c r="R32" s="365"/>
      <c r="S32" s="365"/>
    </row>
    <row r="33" spans="2:16" ht="46.2" customHeight="1" x14ac:dyDescent="0.3">
      <c r="B33" s="327"/>
      <c r="C33" s="366" t="s">
        <v>9</v>
      </c>
      <c r="D33" s="367" t="s">
        <v>1</v>
      </c>
      <c r="E33" s="367"/>
      <c r="F33" s="367"/>
      <c r="G33" s="367"/>
      <c r="H33" s="367"/>
      <c r="I33" s="367"/>
      <c r="J33" s="367"/>
      <c r="K33" s="368" t="s">
        <v>120</v>
      </c>
      <c r="L33" s="368"/>
      <c r="M33" s="368" t="s">
        <v>182</v>
      </c>
      <c r="N33" s="369"/>
      <c r="O33" s="368" t="s">
        <v>79</v>
      </c>
      <c r="P33" s="370"/>
    </row>
    <row r="34" spans="2:16" x14ac:dyDescent="0.3">
      <c r="B34" s="327"/>
      <c r="C34" s="367" t="s">
        <v>95</v>
      </c>
      <c r="D34" s="367"/>
      <c r="E34" s="367"/>
      <c r="F34" s="367"/>
      <c r="G34" s="367"/>
      <c r="H34" s="367"/>
      <c r="I34" s="367"/>
      <c r="J34" s="367"/>
      <c r="K34" s="371"/>
      <c r="L34" s="371"/>
      <c r="M34" s="371"/>
      <c r="N34" s="371"/>
      <c r="O34" s="371"/>
      <c r="P34" s="372"/>
    </row>
    <row r="35" spans="2:16" x14ac:dyDescent="0.3">
      <c r="B35" s="327"/>
      <c r="C35" s="373">
        <v>1.1000000000000001</v>
      </c>
      <c r="D35" s="355" t="s">
        <v>80</v>
      </c>
      <c r="E35" s="356"/>
      <c r="F35" s="356"/>
      <c r="G35" s="356"/>
      <c r="H35" s="356"/>
      <c r="I35" s="356"/>
      <c r="J35" s="332"/>
      <c r="K35" s="141"/>
      <c r="L35" s="141"/>
      <c r="M35" s="141"/>
      <c r="N35" s="141"/>
      <c r="O35" s="374">
        <f>SUM(K35:N35)</f>
        <v>0</v>
      </c>
      <c r="P35" s="375"/>
    </row>
    <row r="36" spans="2:16" x14ac:dyDescent="0.3">
      <c r="B36" s="327"/>
      <c r="C36" s="373">
        <v>1.2</v>
      </c>
      <c r="D36" s="355" t="s">
        <v>81</v>
      </c>
      <c r="E36" s="356"/>
      <c r="F36" s="356"/>
      <c r="G36" s="356"/>
      <c r="H36" s="356"/>
      <c r="I36" s="356"/>
      <c r="J36" s="332"/>
      <c r="K36" s="141"/>
      <c r="L36" s="141"/>
      <c r="M36" s="141"/>
      <c r="N36" s="141"/>
      <c r="O36" s="374">
        <f t="shared" ref="O36:O51" si="0">SUM(K36:N36)</f>
        <v>0</v>
      </c>
      <c r="P36" s="375"/>
    </row>
    <row r="37" spans="2:16" x14ac:dyDescent="0.3">
      <c r="B37" s="327"/>
      <c r="C37" s="373">
        <v>1.3</v>
      </c>
      <c r="D37" s="355" t="s">
        <v>82</v>
      </c>
      <c r="E37" s="356"/>
      <c r="F37" s="356"/>
      <c r="G37" s="356"/>
      <c r="H37" s="356"/>
      <c r="I37" s="356"/>
      <c r="J37" s="332"/>
      <c r="K37" s="141"/>
      <c r="L37" s="141"/>
      <c r="M37" s="141"/>
      <c r="N37" s="141"/>
      <c r="O37" s="374">
        <f t="shared" si="0"/>
        <v>0</v>
      </c>
      <c r="P37" s="375"/>
    </row>
    <row r="38" spans="2:16" x14ac:dyDescent="0.3">
      <c r="B38" s="327"/>
      <c r="C38" s="373">
        <v>1.4</v>
      </c>
      <c r="D38" s="355" t="s">
        <v>119</v>
      </c>
      <c r="E38" s="356"/>
      <c r="F38" s="356"/>
      <c r="G38" s="356"/>
      <c r="H38" s="356"/>
      <c r="I38" s="356"/>
      <c r="J38" s="332"/>
      <c r="K38" s="141"/>
      <c r="L38" s="141"/>
      <c r="M38" s="141"/>
      <c r="N38" s="141"/>
      <c r="O38" s="374">
        <f t="shared" ref="O38" si="1">SUM(K38:N38)</f>
        <v>0</v>
      </c>
      <c r="P38" s="375"/>
    </row>
    <row r="39" spans="2:16" ht="6.75" customHeight="1" x14ac:dyDescent="0.3">
      <c r="B39" s="327"/>
      <c r="C39" s="376">
        <f>SUM(K39:N39)</f>
        <v>0</v>
      </c>
      <c r="D39" s="377"/>
      <c r="E39" s="377"/>
      <c r="F39" s="377"/>
      <c r="G39" s="377"/>
      <c r="H39" s="377"/>
      <c r="I39" s="377"/>
      <c r="J39" s="377"/>
      <c r="K39" s="378"/>
      <c r="L39" s="378"/>
      <c r="M39" s="378"/>
      <c r="N39" s="378"/>
      <c r="O39" s="378"/>
      <c r="P39" s="379"/>
    </row>
    <row r="40" spans="2:16" ht="14.4" customHeight="1" x14ac:dyDescent="0.3">
      <c r="B40" s="327"/>
      <c r="C40" s="367" t="s">
        <v>143</v>
      </c>
      <c r="D40" s="367"/>
      <c r="E40" s="367"/>
      <c r="F40" s="367"/>
      <c r="G40" s="367"/>
      <c r="H40" s="367"/>
      <c r="I40" s="367"/>
      <c r="J40" s="367"/>
      <c r="K40" s="374"/>
      <c r="L40" s="374"/>
      <c r="M40" s="374"/>
      <c r="N40" s="374"/>
      <c r="O40" s="374"/>
      <c r="P40" s="375"/>
    </row>
    <row r="41" spans="2:16" ht="15" customHeight="1" x14ac:dyDescent="0.3">
      <c r="B41" s="327"/>
      <c r="C41" s="373">
        <v>1.5</v>
      </c>
      <c r="D41" s="355" t="s">
        <v>42</v>
      </c>
      <c r="E41" s="356"/>
      <c r="F41" s="356"/>
      <c r="G41" s="356"/>
      <c r="H41" s="356"/>
      <c r="I41" s="356"/>
      <c r="J41" s="332"/>
      <c r="K41" s="141"/>
      <c r="L41" s="141"/>
      <c r="M41" s="141"/>
      <c r="N41" s="141"/>
      <c r="O41" s="374">
        <f t="shared" si="0"/>
        <v>0</v>
      </c>
      <c r="P41" s="375"/>
    </row>
    <row r="42" spans="2:16" ht="15" customHeight="1" x14ac:dyDescent="0.3">
      <c r="B42" s="327"/>
      <c r="C42" s="373">
        <v>1.6</v>
      </c>
      <c r="D42" s="355" t="s">
        <v>43</v>
      </c>
      <c r="E42" s="356"/>
      <c r="F42" s="356"/>
      <c r="G42" s="356"/>
      <c r="H42" s="356"/>
      <c r="I42" s="356"/>
      <c r="J42" s="332"/>
      <c r="K42" s="141"/>
      <c r="L42" s="141"/>
      <c r="M42" s="141"/>
      <c r="N42" s="141"/>
      <c r="O42" s="374">
        <f t="shared" si="0"/>
        <v>0</v>
      </c>
      <c r="P42" s="375"/>
    </row>
    <row r="43" spans="2:16" ht="15" customHeight="1" x14ac:dyDescent="0.3">
      <c r="B43" s="327"/>
      <c r="C43" s="373">
        <v>1.7</v>
      </c>
      <c r="D43" s="380" t="s">
        <v>137</v>
      </c>
      <c r="E43" s="381"/>
      <c r="F43" s="381"/>
      <c r="G43" s="381"/>
      <c r="H43" s="381"/>
      <c r="I43" s="381"/>
      <c r="J43" s="382"/>
      <c r="K43" s="141"/>
      <c r="L43" s="141"/>
      <c r="M43" s="141"/>
      <c r="N43" s="141"/>
      <c r="O43" s="374">
        <f t="shared" si="0"/>
        <v>0</v>
      </c>
      <c r="P43" s="375"/>
    </row>
    <row r="44" spans="2:16" ht="15" customHeight="1" x14ac:dyDescent="0.3">
      <c r="B44" s="327"/>
      <c r="C44" s="373">
        <v>1.8</v>
      </c>
      <c r="D44" s="355" t="s">
        <v>44</v>
      </c>
      <c r="E44" s="356"/>
      <c r="F44" s="356"/>
      <c r="G44" s="356"/>
      <c r="H44" s="356"/>
      <c r="I44" s="356"/>
      <c r="J44" s="332"/>
      <c r="K44" s="141"/>
      <c r="L44" s="141"/>
      <c r="M44" s="141"/>
      <c r="N44" s="141"/>
      <c r="O44" s="374">
        <f t="shared" si="0"/>
        <v>0</v>
      </c>
      <c r="P44" s="375"/>
    </row>
    <row r="45" spans="2:16" ht="15" customHeight="1" x14ac:dyDescent="0.3">
      <c r="B45" s="327"/>
      <c r="C45" s="373">
        <v>1.9</v>
      </c>
      <c r="D45" s="355" t="s">
        <v>45</v>
      </c>
      <c r="E45" s="356"/>
      <c r="F45" s="356"/>
      <c r="G45" s="356"/>
      <c r="H45" s="356"/>
      <c r="I45" s="356"/>
      <c r="J45" s="332"/>
      <c r="K45" s="141"/>
      <c r="L45" s="141"/>
      <c r="M45" s="141"/>
      <c r="N45" s="141"/>
      <c r="O45" s="374">
        <f t="shared" si="0"/>
        <v>0</v>
      </c>
      <c r="P45" s="375"/>
    </row>
    <row r="46" spans="2:16" ht="15" customHeight="1" x14ac:dyDescent="0.3">
      <c r="B46" s="327"/>
      <c r="C46" s="383" t="s">
        <v>83</v>
      </c>
      <c r="D46" s="355" t="s">
        <v>46</v>
      </c>
      <c r="E46" s="356"/>
      <c r="F46" s="356"/>
      <c r="G46" s="356"/>
      <c r="H46" s="356"/>
      <c r="I46" s="356"/>
      <c r="J46" s="332"/>
      <c r="K46" s="141"/>
      <c r="L46" s="141"/>
      <c r="M46" s="141"/>
      <c r="N46" s="141"/>
      <c r="O46" s="374">
        <f t="shared" si="0"/>
        <v>0</v>
      </c>
      <c r="P46" s="375"/>
    </row>
    <row r="47" spans="2:16" ht="15" customHeight="1" x14ac:dyDescent="0.3">
      <c r="B47" s="327"/>
      <c r="C47" s="383" t="s">
        <v>84</v>
      </c>
      <c r="D47" s="355" t="s">
        <v>47</v>
      </c>
      <c r="E47" s="356"/>
      <c r="F47" s="356"/>
      <c r="G47" s="356"/>
      <c r="H47" s="356"/>
      <c r="I47" s="356"/>
      <c r="J47" s="332"/>
      <c r="K47" s="141"/>
      <c r="L47" s="141"/>
      <c r="M47" s="141"/>
      <c r="N47" s="141"/>
      <c r="O47" s="374">
        <f t="shared" si="0"/>
        <v>0</v>
      </c>
      <c r="P47" s="375"/>
    </row>
    <row r="48" spans="2:16" ht="15" customHeight="1" x14ac:dyDescent="0.3">
      <c r="B48" s="327"/>
      <c r="C48" s="383" t="s">
        <v>85</v>
      </c>
      <c r="D48" s="355" t="s">
        <v>72</v>
      </c>
      <c r="E48" s="356"/>
      <c r="F48" s="356"/>
      <c r="G48" s="356"/>
      <c r="H48" s="356"/>
      <c r="I48" s="356"/>
      <c r="J48" s="332"/>
      <c r="K48" s="141"/>
      <c r="L48" s="141"/>
      <c r="M48" s="141"/>
      <c r="N48" s="141"/>
      <c r="O48" s="374">
        <f t="shared" si="0"/>
        <v>0</v>
      </c>
      <c r="P48" s="375"/>
    </row>
    <row r="49" spans="2:19" ht="15" customHeight="1" x14ac:dyDescent="0.3">
      <c r="B49" s="327"/>
      <c r="C49" s="383" t="s">
        <v>86</v>
      </c>
      <c r="D49" s="355" t="s">
        <v>130</v>
      </c>
      <c r="E49" s="356"/>
      <c r="F49" s="356"/>
      <c r="G49" s="356"/>
      <c r="H49" s="356"/>
      <c r="I49" s="356"/>
      <c r="J49" s="332"/>
      <c r="K49" s="141"/>
      <c r="L49" s="141"/>
      <c r="M49" s="141"/>
      <c r="N49" s="141"/>
      <c r="O49" s="374">
        <f t="shared" si="0"/>
        <v>0</v>
      </c>
      <c r="P49" s="375"/>
    </row>
    <row r="50" spans="2:19" ht="15" customHeight="1" x14ac:dyDescent="0.3">
      <c r="B50" s="327"/>
      <c r="C50" s="383" t="s">
        <v>87</v>
      </c>
      <c r="D50" s="355" t="s">
        <v>138</v>
      </c>
      <c r="E50" s="356"/>
      <c r="F50" s="356"/>
      <c r="G50" s="356"/>
      <c r="H50" s="356"/>
      <c r="I50" s="356"/>
      <c r="J50" s="332"/>
      <c r="K50" s="141"/>
      <c r="L50" s="141"/>
      <c r="M50" s="141"/>
      <c r="N50" s="141"/>
      <c r="O50" s="374">
        <f t="shared" si="0"/>
        <v>0</v>
      </c>
      <c r="P50" s="375"/>
    </row>
    <row r="51" spans="2:19" ht="15" customHeight="1" x14ac:dyDescent="0.3">
      <c r="B51" s="327"/>
      <c r="C51" s="383" t="s">
        <v>88</v>
      </c>
      <c r="D51" s="355" t="s">
        <v>131</v>
      </c>
      <c r="E51" s="356"/>
      <c r="F51" s="356"/>
      <c r="G51" s="356"/>
      <c r="H51" s="356"/>
      <c r="I51" s="356"/>
      <c r="J51" s="332"/>
      <c r="K51" s="141"/>
      <c r="L51" s="141"/>
      <c r="M51" s="141"/>
      <c r="N51" s="141"/>
      <c r="O51" s="374">
        <f t="shared" si="0"/>
        <v>0</v>
      </c>
      <c r="P51" s="375"/>
    </row>
    <row r="52" spans="2:19" ht="15" customHeight="1" x14ac:dyDescent="0.3">
      <c r="B52" s="327"/>
      <c r="C52" s="383" t="s">
        <v>118</v>
      </c>
      <c r="D52" s="355" t="s">
        <v>132</v>
      </c>
      <c r="E52" s="356"/>
      <c r="F52" s="356"/>
      <c r="G52" s="356"/>
      <c r="H52" s="356"/>
      <c r="I52" s="356"/>
      <c r="J52" s="332"/>
      <c r="K52" s="141"/>
      <c r="L52" s="141"/>
      <c r="M52" s="141"/>
      <c r="N52" s="141"/>
      <c r="O52" s="374">
        <f t="shared" ref="O52:O53" si="2">SUM(K52:N52)</f>
        <v>0</v>
      </c>
      <c r="P52" s="375"/>
    </row>
    <row r="53" spans="2:19" ht="15" customHeight="1" x14ac:dyDescent="0.3">
      <c r="B53" s="327"/>
      <c r="C53" s="383" t="s">
        <v>126</v>
      </c>
      <c r="D53" s="384" t="s">
        <v>135</v>
      </c>
      <c r="E53" s="385"/>
      <c r="F53" s="385"/>
      <c r="G53" s="385"/>
      <c r="H53" s="385"/>
      <c r="I53" s="385"/>
      <c r="J53" s="386"/>
      <c r="K53" s="141"/>
      <c r="L53" s="141"/>
      <c r="M53" s="141"/>
      <c r="N53" s="141"/>
      <c r="O53" s="374">
        <f t="shared" si="2"/>
        <v>0</v>
      </c>
      <c r="P53" s="375"/>
    </row>
    <row r="54" spans="2:19" ht="15" customHeight="1" x14ac:dyDescent="0.3">
      <c r="B54" s="327"/>
      <c r="C54" s="383" t="s">
        <v>133</v>
      </c>
      <c r="D54" s="384" t="s">
        <v>115</v>
      </c>
      <c r="E54" s="385"/>
      <c r="F54" s="385"/>
      <c r="G54" s="385"/>
      <c r="H54" s="385"/>
      <c r="I54" s="385"/>
      <c r="J54" s="386"/>
      <c r="K54" s="141"/>
      <c r="L54" s="141"/>
      <c r="M54" s="141"/>
      <c r="N54" s="141"/>
      <c r="O54" s="374">
        <f t="shared" ref="O54" si="3">SUM(K54:N54)</f>
        <v>0</v>
      </c>
      <c r="P54" s="375"/>
    </row>
    <row r="55" spans="2:19" ht="15" customHeight="1" x14ac:dyDescent="0.3">
      <c r="B55" s="327"/>
      <c r="C55" s="383" t="s">
        <v>134</v>
      </c>
      <c r="D55" s="355" t="s">
        <v>136</v>
      </c>
      <c r="E55" s="356"/>
      <c r="F55" s="356"/>
      <c r="G55" s="356"/>
      <c r="H55" s="356"/>
      <c r="I55" s="356"/>
      <c r="J55" s="332"/>
      <c r="K55" s="141"/>
      <c r="L55" s="141"/>
      <c r="M55" s="141"/>
      <c r="N55" s="141"/>
      <c r="O55" s="374">
        <f>SUM(K55:N55)</f>
        <v>0</v>
      </c>
      <c r="P55" s="375"/>
    </row>
    <row r="56" spans="2:19" s="364" customFormat="1" ht="15" customHeight="1" thickBot="1" x14ac:dyDescent="0.35">
      <c r="B56" s="387"/>
      <c r="C56" s="388" t="s">
        <v>139</v>
      </c>
      <c r="D56" s="389"/>
      <c r="E56" s="389"/>
      <c r="F56" s="389"/>
      <c r="G56" s="389"/>
      <c r="H56" s="389"/>
      <c r="I56" s="389"/>
      <c r="J56" s="389"/>
      <c r="K56" s="390">
        <f>SUM(K35:L55)</f>
        <v>0</v>
      </c>
      <c r="L56" s="391"/>
      <c r="M56" s="390">
        <f>SUM(M35:N55)</f>
        <v>0</v>
      </c>
      <c r="N56" s="391"/>
      <c r="O56" s="392">
        <f>SUM(K56:N56)</f>
        <v>0</v>
      </c>
      <c r="P56" s="393"/>
      <c r="R56" s="365"/>
      <c r="S56" s="365"/>
    </row>
    <row r="57" spans="2:19" s="364" customFormat="1" ht="12.6" x14ac:dyDescent="0.3">
      <c r="B57" s="360">
        <v>2</v>
      </c>
      <c r="C57" s="394" t="s">
        <v>69</v>
      </c>
      <c r="D57" s="395"/>
      <c r="E57" s="395"/>
      <c r="F57" s="395"/>
      <c r="G57" s="395"/>
      <c r="H57" s="395"/>
      <c r="I57" s="395"/>
      <c r="J57" s="395"/>
      <c r="K57" s="395"/>
      <c r="L57" s="395"/>
      <c r="M57" s="395"/>
      <c r="N57" s="395"/>
      <c r="O57" s="395"/>
      <c r="P57" s="396"/>
      <c r="R57" s="365"/>
      <c r="S57" s="365"/>
    </row>
    <row r="58" spans="2:19" ht="12.75" customHeight="1" x14ac:dyDescent="0.3">
      <c r="B58" s="327"/>
      <c r="C58" s="373">
        <v>2.1</v>
      </c>
      <c r="D58" s="355" t="s">
        <v>15</v>
      </c>
      <c r="E58" s="356"/>
      <c r="F58" s="356"/>
      <c r="G58" s="356"/>
      <c r="H58" s="356"/>
      <c r="I58" s="356"/>
      <c r="J58" s="332"/>
      <c r="K58" s="397"/>
      <c r="L58" s="398"/>
      <c r="M58" s="398"/>
      <c r="N58" s="399"/>
      <c r="O58" s="374">
        <f>SUM(O59:P65)</f>
        <v>0</v>
      </c>
      <c r="P58" s="375"/>
    </row>
    <row r="59" spans="2:19" ht="12.75" customHeight="1" x14ac:dyDescent="0.3">
      <c r="B59" s="327"/>
      <c r="C59" s="400" t="s">
        <v>162</v>
      </c>
      <c r="D59" s="401" t="s">
        <v>155</v>
      </c>
      <c r="E59" s="402"/>
      <c r="F59" s="402"/>
      <c r="G59" s="402"/>
      <c r="H59" s="402"/>
      <c r="I59" s="402"/>
      <c r="J59" s="403"/>
      <c r="K59" s="141"/>
      <c r="L59" s="141"/>
      <c r="M59" s="141"/>
      <c r="N59" s="141"/>
      <c r="O59" s="374">
        <f t="shared" ref="O59:O65" si="4">SUM(K59:N59)</f>
        <v>0</v>
      </c>
      <c r="P59" s="375"/>
    </row>
    <row r="60" spans="2:19" ht="12.75" customHeight="1" x14ac:dyDescent="0.3">
      <c r="B60" s="327"/>
      <c r="C60" s="400" t="s">
        <v>163</v>
      </c>
      <c r="D60" s="401" t="s">
        <v>156</v>
      </c>
      <c r="E60" s="402"/>
      <c r="F60" s="402"/>
      <c r="G60" s="402"/>
      <c r="H60" s="402"/>
      <c r="I60" s="402"/>
      <c r="J60" s="403"/>
      <c r="K60" s="141"/>
      <c r="L60" s="141"/>
      <c r="M60" s="141"/>
      <c r="N60" s="141"/>
      <c r="O60" s="374">
        <f t="shared" si="4"/>
        <v>0</v>
      </c>
      <c r="P60" s="375"/>
    </row>
    <row r="61" spans="2:19" ht="12.75" customHeight="1" x14ac:dyDescent="0.3">
      <c r="B61" s="327"/>
      <c r="C61" s="400" t="s">
        <v>164</v>
      </c>
      <c r="D61" s="401" t="s">
        <v>157</v>
      </c>
      <c r="E61" s="402"/>
      <c r="F61" s="402"/>
      <c r="G61" s="402"/>
      <c r="H61" s="402"/>
      <c r="I61" s="402"/>
      <c r="J61" s="403"/>
      <c r="K61" s="141"/>
      <c r="L61" s="141"/>
      <c r="M61" s="141"/>
      <c r="N61" s="141"/>
      <c r="O61" s="374">
        <f t="shared" si="4"/>
        <v>0</v>
      </c>
      <c r="P61" s="375"/>
    </row>
    <row r="62" spans="2:19" ht="12.75" customHeight="1" x14ac:dyDescent="0.3">
      <c r="B62" s="327"/>
      <c r="C62" s="400" t="s">
        <v>165</v>
      </c>
      <c r="D62" s="401" t="s">
        <v>158</v>
      </c>
      <c r="E62" s="402"/>
      <c r="F62" s="402"/>
      <c r="G62" s="402"/>
      <c r="H62" s="402"/>
      <c r="I62" s="402"/>
      <c r="J62" s="403"/>
      <c r="K62" s="141"/>
      <c r="L62" s="141"/>
      <c r="M62" s="141"/>
      <c r="N62" s="141"/>
      <c r="O62" s="374">
        <f t="shared" si="4"/>
        <v>0</v>
      </c>
      <c r="P62" s="375"/>
    </row>
    <row r="63" spans="2:19" ht="12.75" customHeight="1" x14ac:dyDescent="0.3">
      <c r="B63" s="327"/>
      <c r="C63" s="400" t="s">
        <v>166</v>
      </c>
      <c r="D63" s="401" t="s">
        <v>159</v>
      </c>
      <c r="E63" s="402"/>
      <c r="F63" s="402"/>
      <c r="G63" s="402"/>
      <c r="H63" s="402"/>
      <c r="I63" s="402"/>
      <c r="J63" s="403"/>
      <c r="K63" s="141"/>
      <c r="L63" s="141"/>
      <c r="M63" s="141"/>
      <c r="N63" s="141"/>
      <c r="O63" s="374">
        <f t="shared" si="4"/>
        <v>0</v>
      </c>
      <c r="P63" s="375"/>
    </row>
    <row r="64" spans="2:19" ht="12.75" customHeight="1" x14ac:dyDescent="0.3">
      <c r="B64" s="327"/>
      <c r="C64" s="400" t="s">
        <v>167</v>
      </c>
      <c r="D64" s="401" t="s">
        <v>160</v>
      </c>
      <c r="E64" s="402"/>
      <c r="F64" s="402"/>
      <c r="G64" s="402"/>
      <c r="H64" s="402"/>
      <c r="I64" s="402"/>
      <c r="J64" s="403"/>
      <c r="K64" s="141"/>
      <c r="L64" s="141"/>
      <c r="M64" s="141"/>
      <c r="N64" s="141"/>
      <c r="O64" s="374">
        <f t="shared" si="4"/>
        <v>0</v>
      </c>
      <c r="P64" s="375"/>
    </row>
    <row r="65" spans="2:19" ht="12.75" customHeight="1" x14ac:dyDescent="0.3">
      <c r="B65" s="327"/>
      <c r="C65" s="400" t="s">
        <v>168</v>
      </c>
      <c r="D65" s="401" t="s">
        <v>161</v>
      </c>
      <c r="E65" s="402"/>
      <c r="F65" s="402"/>
      <c r="G65" s="402"/>
      <c r="H65" s="402"/>
      <c r="I65" s="402"/>
      <c r="J65" s="403"/>
      <c r="K65" s="141"/>
      <c r="L65" s="141"/>
      <c r="M65" s="141"/>
      <c r="N65" s="141"/>
      <c r="O65" s="374">
        <f t="shared" si="4"/>
        <v>0</v>
      </c>
      <c r="P65" s="375"/>
    </row>
    <row r="66" spans="2:19" s="364" customFormat="1" ht="15" customHeight="1" thickBot="1" x14ac:dyDescent="0.35">
      <c r="B66" s="404"/>
      <c r="C66" s="405" t="s">
        <v>105</v>
      </c>
      <c r="D66" s="389"/>
      <c r="E66" s="389"/>
      <c r="F66" s="389"/>
      <c r="G66" s="389"/>
      <c r="H66" s="389"/>
      <c r="I66" s="389"/>
      <c r="J66" s="406"/>
      <c r="K66" s="390">
        <f>SUM(K59:L65)</f>
        <v>0</v>
      </c>
      <c r="L66" s="391"/>
      <c r="M66" s="390">
        <f>SUM(M59:N65)</f>
        <v>0</v>
      </c>
      <c r="N66" s="391"/>
      <c r="O66" s="392">
        <f>SUM(K66:N66)</f>
        <v>0</v>
      </c>
      <c r="P66" s="393"/>
      <c r="R66" s="365"/>
      <c r="S66" s="365"/>
    </row>
    <row r="67" spans="2:19" s="364" customFormat="1" ht="15" customHeight="1" x14ac:dyDescent="0.3">
      <c r="B67" s="360">
        <v>3</v>
      </c>
      <c r="C67" s="361" t="s">
        <v>90</v>
      </c>
      <c r="D67" s="362"/>
      <c r="E67" s="362"/>
      <c r="F67" s="362"/>
      <c r="G67" s="362"/>
      <c r="H67" s="362"/>
      <c r="I67" s="362"/>
      <c r="J67" s="362"/>
      <c r="K67" s="362"/>
      <c r="L67" s="362"/>
      <c r="M67" s="362"/>
      <c r="N67" s="362"/>
      <c r="O67" s="362"/>
      <c r="P67" s="363"/>
      <c r="R67" s="365"/>
      <c r="S67" s="365"/>
    </row>
    <row r="68" spans="2:19" ht="12.75" customHeight="1" x14ac:dyDescent="0.3">
      <c r="B68" s="327"/>
      <c r="C68" s="373">
        <v>3.1</v>
      </c>
      <c r="D68" s="355" t="s">
        <v>90</v>
      </c>
      <c r="E68" s="356"/>
      <c r="F68" s="356"/>
      <c r="G68" s="356"/>
      <c r="H68" s="356"/>
      <c r="I68" s="356"/>
      <c r="J68" s="332"/>
      <c r="K68" s="141"/>
      <c r="L68" s="141"/>
      <c r="M68" s="141"/>
      <c r="N68" s="141"/>
      <c r="O68" s="374">
        <f t="shared" ref="O68" si="5">SUM(K68:N68)</f>
        <v>0</v>
      </c>
      <c r="P68" s="375"/>
      <c r="R68" s="323" t="s">
        <v>12</v>
      </c>
    </row>
    <row r="69" spans="2:19" s="364" customFormat="1" ht="15" customHeight="1" thickBot="1" x14ac:dyDescent="0.35">
      <c r="B69" s="404"/>
      <c r="C69" s="405" t="s">
        <v>91</v>
      </c>
      <c r="D69" s="389"/>
      <c r="E69" s="389"/>
      <c r="F69" s="389"/>
      <c r="G69" s="389"/>
      <c r="H69" s="389"/>
      <c r="I69" s="389"/>
      <c r="J69" s="406"/>
      <c r="K69" s="390">
        <f>SUM(K68)</f>
        <v>0</v>
      </c>
      <c r="L69" s="391"/>
      <c r="M69" s="390">
        <f>SUM(M68)</f>
        <v>0</v>
      </c>
      <c r="N69" s="391"/>
      <c r="O69" s="392">
        <f>SUM(K69:N69)</f>
        <v>0</v>
      </c>
      <c r="P69" s="393"/>
      <c r="R69" s="365"/>
      <c r="S69" s="365"/>
    </row>
    <row r="70" spans="2:19" s="364" customFormat="1" ht="15" customHeight="1" x14ac:dyDescent="0.3">
      <c r="B70" s="360">
        <v>4</v>
      </c>
      <c r="C70" s="361" t="s">
        <v>13</v>
      </c>
      <c r="D70" s="362"/>
      <c r="E70" s="362"/>
      <c r="F70" s="362"/>
      <c r="G70" s="362"/>
      <c r="H70" s="362"/>
      <c r="I70" s="362"/>
      <c r="J70" s="362"/>
      <c r="K70" s="362"/>
      <c r="L70" s="362"/>
      <c r="M70" s="362"/>
      <c r="N70" s="362"/>
      <c r="O70" s="362"/>
      <c r="P70" s="363"/>
      <c r="R70" s="365"/>
      <c r="S70" s="365"/>
    </row>
    <row r="71" spans="2:19" ht="27.9" customHeight="1" x14ac:dyDescent="0.3">
      <c r="B71" s="327"/>
      <c r="C71" s="366" t="s">
        <v>9</v>
      </c>
      <c r="D71" s="407" t="s">
        <v>1</v>
      </c>
      <c r="E71" s="408"/>
      <c r="F71" s="409"/>
      <c r="G71" s="410" t="s">
        <v>10</v>
      </c>
      <c r="H71" s="410"/>
      <c r="I71" s="411" t="s">
        <v>63</v>
      </c>
      <c r="J71" s="411" t="s">
        <v>11</v>
      </c>
      <c r="K71" s="368" t="s">
        <v>121</v>
      </c>
      <c r="L71" s="368"/>
      <c r="M71" s="368" t="s">
        <v>122</v>
      </c>
      <c r="N71" s="368"/>
      <c r="O71" s="368" t="s">
        <v>79</v>
      </c>
      <c r="P71" s="370"/>
    </row>
    <row r="72" spans="2:19" x14ac:dyDescent="0.3">
      <c r="B72" s="327"/>
      <c r="C72" s="373">
        <v>4.0999999999999996</v>
      </c>
      <c r="D72" s="331" t="s">
        <v>68</v>
      </c>
      <c r="E72" s="331"/>
      <c r="F72" s="331"/>
      <c r="G72" s="173"/>
      <c r="H72" s="173"/>
      <c r="I72" s="412" t="s">
        <v>64</v>
      </c>
      <c r="J72" s="76"/>
      <c r="K72" s="141"/>
      <c r="L72" s="141"/>
      <c r="M72" s="413">
        <f>J72*G72</f>
        <v>0</v>
      </c>
      <c r="N72" s="413"/>
      <c r="O72" s="374">
        <f>SUM(K72:N72)</f>
        <v>0</v>
      </c>
      <c r="P72" s="375"/>
    </row>
    <row r="73" spans="2:19" ht="13.2" customHeight="1" x14ac:dyDescent="0.3">
      <c r="B73" s="327"/>
      <c r="C73" s="373">
        <v>4.2</v>
      </c>
      <c r="D73" s="331" t="s">
        <v>66</v>
      </c>
      <c r="E73" s="331"/>
      <c r="F73" s="331"/>
      <c r="G73" s="173"/>
      <c r="H73" s="173"/>
      <c r="I73" s="412" t="s">
        <v>65</v>
      </c>
      <c r="J73" s="76"/>
      <c r="K73" s="141"/>
      <c r="L73" s="141"/>
      <c r="M73" s="413">
        <f t="shared" ref="M73:M77" si="6">J73*G73</f>
        <v>0</v>
      </c>
      <c r="N73" s="413"/>
      <c r="O73" s="374">
        <f t="shared" ref="O72:O77" si="7">SUM(K73:N73)</f>
        <v>0</v>
      </c>
      <c r="P73" s="375"/>
    </row>
    <row r="74" spans="2:19" x14ac:dyDescent="0.3">
      <c r="B74" s="327"/>
      <c r="C74" s="373">
        <v>4.3</v>
      </c>
      <c r="D74" s="331" t="s">
        <v>116</v>
      </c>
      <c r="E74" s="331"/>
      <c r="F74" s="331"/>
      <c r="G74" s="173"/>
      <c r="H74" s="173"/>
      <c r="I74" s="412" t="s">
        <v>65</v>
      </c>
      <c r="J74" s="76"/>
      <c r="K74" s="141"/>
      <c r="L74" s="141"/>
      <c r="M74" s="413">
        <f t="shared" si="6"/>
        <v>0</v>
      </c>
      <c r="N74" s="413"/>
      <c r="O74" s="374">
        <f t="shared" si="7"/>
        <v>0</v>
      </c>
      <c r="P74" s="375"/>
    </row>
    <row r="75" spans="2:19" x14ac:dyDescent="0.3">
      <c r="B75" s="327"/>
      <c r="C75" s="373">
        <v>4.4000000000000004</v>
      </c>
      <c r="D75" s="331" t="s">
        <v>67</v>
      </c>
      <c r="E75" s="331"/>
      <c r="F75" s="331"/>
      <c r="G75" s="173"/>
      <c r="H75" s="173"/>
      <c r="I75" s="412" t="s">
        <v>65</v>
      </c>
      <c r="J75" s="76"/>
      <c r="K75" s="141"/>
      <c r="L75" s="141"/>
      <c r="M75" s="413">
        <f t="shared" si="6"/>
        <v>0</v>
      </c>
      <c r="N75" s="413"/>
      <c r="O75" s="374">
        <f t="shared" si="7"/>
        <v>0</v>
      </c>
      <c r="P75" s="375"/>
    </row>
    <row r="76" spans="2:19" x14ac:dyDescent="0.3">
      <c r="B76" s="327"/>
      <c r="C76" s="373">
        <v>4.5</v>
      </c>
      <c r="D76" s="331" t="s">
        <v>127</v>
      </c>
      <c r="E76" s="331"/>
      <c r="F76" s="331"/>
      <c r="G76" s="173"/>
      <c r="H76" s="173"/>
      <c r="I76" s="412" t="s">
        <v>65</v>
      </c>
      <c r="J76" s="76"/>
      <c r="K76" s="141"/>
      <c r="L76" s="141"/>
      <c r="M76" s="413">
        <f t="shared" si="6"/>
        <v>0</v>
      </c>
      <c r="N76" s="413"/>
      <c r="O76" s="374">
        <f t="shared" si="7"/>
        <v>0</v>
      </c>
      <c r="P76" s="375"/>
    </row>
    <row r="77" spans="2:19" x14ac:dyDescent="0.3">
      <c r="B77" s="327"/>
      <c r="C77" s="373">
        <v>4.5999999999999996</v>
      </c>
      <c r="D77" s="331" t="s">
        <v>117</v>
      </c>
      <c r="E77" s="331"/>
      <c r="F77" s="331"/>
      <c r="G77" s="173"/>
      <c r="H77" s="173"/>
      <c r="I77" s="412" t="s">
        <v>65</v>
      </c>
      <c r="J77" s="76"/>
      <c r="K77" s="141"/>
      <c r="L77" s="141"/>
      <c r="M77" s="413">
        <f t="shared" si="6"/>
        <v>0</v>
      </c>
      <c r="N77" s="413"/>
      <c r="O77" s="374">
        <f t="shared" si="7"/>
        <v>0</v>
      </c>
      <c r="P77" s="375"/>
    </row>
    <row r="78" spans="2:19" s="364" customFormat="1" ht="15" customHeight="1" thickBot="1" x14ac:dyDescent="0.35">
      <c r="B78" s="404"/>
      <c r="C78" s="405" t="s">
        <v>70</v>
      </c>
      <c r="D78" s="389"/>
      <c r="E78" s="389"/>
      <c r="F78" s="389"/>
      <c r="G78" s="389"/>
      <c r="H78" s="389"/>
      <c r="I78" s="389"/>
      <c r="J78" s="389"/>
      <c r="K78" s="390">
        <f>SUM(K72:L77)</f>
        <v>0</v>
      </c>
      <c r="L78" s="391"/>
      <c r="M78" s="390">
        <f>SUM(M72:N77)</f>
        <v>0</v>
      </c>
      <c r="N78" s="391"/>
      <c r="O78" s="392">
        <f>SUM(K78:N78)</f>
        <v>0</v>
      </c>
      <c r="P78" s="393"/>
      <c r="R78" s="365"/>
      <c r="S78" s="365"/>
    </row>
    <row r="79" spans="2:19" s="364" customFormat="1" ht="15" customHeight="1" x14ac:dyDescent="0.3">
      <c r="B79" s="414">
        <v>5</v>
      </c>
      <c r="C79" s="362" t="s">
        <v>48</v>
      </c>
      <c r="D79" s="362"/>
      <c r="E79" s="362"/>
      <c r="F79" s="362"/>
      <c r="G79" s="362"/>
      <c r="H79" s="362"/>
      <c r="I79" s="362"/>
      <c r="J79" s="362"/>
      <c r="K79" s="362"/>
      <c r="L79" s="362"/>
      <c r="M79" s="362"/>
      <c r="N79" s="362"/>
      <c r="O79" s="362"/>
      <c r="P79" s="363"/>
      <c r="R79" s="365"/>
      <c r="S79" s="365"/>
    </row>
    <row r="80" spans="2:19" s="364" customFormat="1" ht="6.75" customHeight="1" x14ac:dyDescent="0.3">
      <c r="B80" s="415"/>
      <c r="C80" s="416"/>
      <c r="D80" s="417"/>
      <c r="E80" s="417"/>
      <c r="F80" s="417"/>
      <c r="G80" s="417"/>
      <c r="H80" s="417"/>
      <c r="I80" s="417"/>
      <c r="J80" s="417"/>
      <c r="K80" s="417"/>
      <c r="L80" s="417"/>
      <c r="M80" s="417"/>
      <c r="N80" s="417"/>
      <c r="O80" s="417"/>
      <c r="P80" s="418"/>
      <c r="R80" s="365"/>
      <c r="S80" s="365"/>
    </row>
    <row r="81" spans="2:19" s="364" customFormat="1" ht="6.75" customHeight="1" x14ac:dyDescent="0.3">
      <c r="B81" s="415"/>
      <c r="C81" s="416"/>
      <c r="D81" s="417"/>
      <c r="E81" s="417"/>
      <c r="F81" s="417"/>
      <c r="G81" s="417"/>
      <c r="H81" s="417"/>
      <c r="I81" s="417"/>
      <c r="J81" s="417"/>
      <c r="K81" s="417"/>
      <c r="L81" s="417"/>
      <c r="M81" s="417"/>
      <c r="N81" s="417"/>
      <c r="O81" s="417"/>
      <c r="P81" s="418"/>
      <c r="R81" s="365"/>
      <c r="S81" s="365"/>
    </row>
    <row r="82" spans="2:19" x14ac:dyDescent="0.3">
      <c r="B82" s="415"/>
      <c r="C82" s="419" t="s">
        <v>145</v>
      </c>
      <c r="D82" s="328"/>
      <c r="E82" s="328"/>
      <c r="F82" s="328"/>
      <c r="G82" s="420"/>
      <c r="H82" s="421"/>
      <c r="I82" s="333"/>
      <c r="J82" s="328"/>
      <c r="K82" s="320"/>
      <c r="L82" s="321"/>
      <c r="M82" s="124" t="s">
        <v>12</v>
      </c>
      <c r="N82" s="422">
        <f>(O56+O66+O69)-(K56+K66+K69)</f>
        <v>0</v>
      </c>
      <c r="O82" s="423">
        <f>N82*K82</f>
        <v>0</v>
      </c>
      <c r="P82" s="424"/>
    </row>
    <row r="83" spans="2:19" ht="28.8" customHeight="1" x14ac:dyDescent="0.3">
      <c r="B83" s="415"/>
      <c r="C83" s="425" t="s">
        <v>181</v>
      </c>
      <c r="D83" s="324"/>
      <c r="E83" s="324"/>
      <c r="F83" s="324"/>
      <c r="G83" s="324"/>
      <c r="H83" s="324"/>
      <c r="I83" s="324"/>
      <c r="J83" s="426"/>
      <c r="K83" s="427">
        <v>1</v>
      </c>
      <c r="L83" s="428"/>
      <c r="M83" s="123" t="s">
        <v>51</v>
      </c>
      <c r="N83" s="125"/>
      <c r="O83" s="429">
        <f>N83*K83</f>
        <v>0</v>
      </c>
      <c r="P83" s="424"/>
      <c r="S83" s="323" t="s">
        <v>51</v>
      </c>
    </row>
    <row r="84" spans="2:19" x14ac:dyDescent="0.3">
      <c r="B84" s="415"/>
      <c r="C84" s="419" t="s">
        <v>180</v>
      </c>
      <c r="D84" s="328"/>
      <c r="E84" s="328"/>
      <c r="F84" s="328"/>
      <c r="G84" s="420"/>
      <c r="H84" s="421"/>
      <c r="I84" s="333"/>
      <c r="J84" s="328"/>
      <c r="K84" s="157"/>
      <c r="L84" s="157"/>
      <c r="M84" s="412" t="s">
        <v>12</v>
      </c>
      <c r="N84" s="422">
        <f>(O56+O66+O69+O82+O83)-(K56+K66+K69)</f>
        <v>0</v>
      </c>
      <c r="O84" s="429">
        <f>N84*K84</f>
        <v>0</v>
      </c>
      <c r="P84" s="424"/>
      <c r="S84" s="323" t="s">
        <v>12</v>
      </c>
    </row>
    <row r="85" spans="2:19" s="364" customFormat="1" ht="6.75" customHeight="1" x14ac:dyDescent="0.3">
      <c r="B85" s="415"/>
      <c r="C85" s="416"/>
      <c r="D85" s="417"/>
      <c r="E85" s="417"/>
      <c r="F85" s="417"/>
      <c r="G85" s="417"/>
      <c r="H85" s="417"/>
      <c r="I85" s="417"/>
      <c r="J85" s="417"/>
      <c r="K85" s="417"/>
      <c r="L85" s="417"/>
      <c r="M85" s="417"/>
      <c r="N85" s="417"/>
      <c r="O85" s="417"/>
      <c r="P85" s="418"/>
      <c r="R85" s="365"/>
      <c r="S85" s="365"/>
    </row>
    <row r="86" spans="2:19" x14ac:dyDescent="0.3">
      <c r="B86" s="415"/>
      <c r="C86" s="430" t="s">
        <v>71</v>
      </c>
      <c r="D86" s="430"/>
      <c r="E86" s="430"/>
      <c r="F86" s="430"/>
      <c r="G86" s="430"/>
      <c r="H86" s="430"/>
      <c r="I86" s="430"/>
      <c r="J86" s="430"/>
      <c r="K86" s="430"/>
      <c r="L86" s="430"/>
      <c r="M86" s="430"/>
      <c r="N86" s="430"/>
      <c r="O86" s="431">
        <f>O83+O84+O82</f>
        <v>0</v>
      </c>
      <c r="P86" s="432"/>
    </row>
    <row r="87" spans="2:19" ht="6.75" customHeight="1" thickBot="1" x14ac:dyDescent="0.35">
      <c r="B87" s="433"/>
      <c r="C87" s="434"/>
      <c r="D87" s="435"/>
      <c r="E87" s="435"/>
      <c r="F87" s="435"/>
      <c r="G87" s="435"/>
      <c r="H87" s="435"/>
      <c r="I87" s="435"/>
      <c r="J87" s="435"/>
      <c r="K87" s="435"/>
      <c r="L87" s="435"/>
      <c r="M87" s="435"/>
      <c r="N87" s="435"/>
      <c r="O87" s="436"/>
      <c r="P87" s="437"/>
    </row>
    <row r="88" spans="2:19" ht="6.75" customHeight="1" x14ac:dyDescent="0.3">
      <c r="B88" s="438"/>
      <c r="C88" s="439"/>
      <c r="D88" s="440"/>
      <c r="E88" s="440"/>
      <c r="F88" s="440"/>
      <c r="G88" s="440"/>
      <c r="H88" s="440"/>
      <c r="I88" s="440"/>
      <c r="J88" s="440"/>
      <c r="K88" s="440"/>
      <c r="L88" s="440"/>
      <c r="M88" s="440"/>
      <c r="N88" s="440"/>
      <c r="O88" s="441"/>
      <c r="P88" s="442"/>
    </row>
    <row r="89" spans="2:19" s="448" customFormat="1" ht="12.6" x14ac:dyDescent="0.3">
      <c r="B89" s="443" t="s">
        <v>151</v>
      </c>
      <c r="C89" s="444"/>
      <c r="D89" s="444"/>
      <c r="E89" s="444"/>
      <c r="F89" s="444"/>
      <c r="G89" s="444"/>
      <c r="H89" s="444"/>
      <c r="I89" s="444"/>
      <c r="J89" s="444"/>
      <c r="K89" s="445"/>
      <c r="L89" s="445"/>
      <c r="M89" s="445"/>
      <c r="N89" s="445"/>
      <c r="O89" s="446">
        <f>O56+O66+O69+O78+O86</f>
        <v>0</v>
      </c>
      <c r="P89" s="447"/>
      <c r="R89" s="449"/>
      <c r="S89" s="449"/>
    </row>
    <row r="90" spans="2:19" s="364" customFormat="1" ht="6.75" customHeight="1" x14ac:dyDescent="0.3">
      <c r="B90" s="450"/>
      <c r="C90" s="451"/>
      <c r="D90" s="451"/>
      <c r="E90" s="451"/>
      <c r="F90" s="451"/>
      <c r="G90" s="451"/>
      <c r="H90" s="451"/>
      <c r="I90" s="451"/>
      <c r="J90" s="451"/>
      <c r="K90" s="451"/>
      <c r="L90" s="451"/>
      <c r="M90" s="451"/>
      <c r="N90" s="451"/>
      <c r="O90" s="452"/>
      <c r="P90" s="453"/>
      <c r="R90" s="365"/>
      <c r="S90" s="365"/>
    </row>
    <row r="91" spans="2:19" s="364" customFormat="1" ht="15" customHeight="1" x14ac:dyDescent="0.3">
      <c r="B91" s="454" t="s">
        <v>100</v>
      </c>
      <c r="C91" s="455"/>
      <c r="D91" s="455"/>
      <c r="E91" s="455"/>
      <c r="F91" s="455"/>
      <c r="G91" s="455"/>
      <c r="H91" s="455"/>
      <c r="I91" s="456"/>
      <c r="J91" s="192">
        <v>0.13500000000000001</v>
      </c>
      <c r="K91" s="192"/>
      <c r="L91" s="457" t="s">
        <v>12</v>
      </c>
      <c r="M91" s="458">
        <f>O56+O69+O86</f>
        <v>0</v>
      </c>
      <c r="N91" s="458"/>
      <c r="O91" s="459">
        <f>M91*J91</f>
        <v>0</v>
      </c>
      <c r="P91" s="460"/>
      <c r="R91" s="365"/>
      <c r="S91" s="365"/>
    </row>
    <row r="92" spans="2:19" s="364" customFormat="1" ht="15" customHeight="1" x14ac:dyDescent="0.3">
      <c r="B92" s="454" t="s">
        <v>101</v>
      </c>
      <c r="C92" s="455"/>
      <c r="D92" s="455"/>
      <c r="E92" s="455"/>
      <c r="F92" s="455"/>
      <c r="G92" s="455"/>
      <c r="H92" s="455"/>
      <c r="I92" s="456"/>
      <c r="J92" s="157">
        <v>0.23</v>
      </c>
      <c r="K92" s="157"/>
      <c r="L92" s="457" t="s">
        <v>12</v>
      </c>
      <c r="M92" s="458">
        <f>O66</f>
        <v>0</v>
      </c>
      <c r="N92" s="458"/>
      <c r="O92" s="459">
        <f>M92*J92</f>
        <v>0</v>
      </c>
      <c r="P92" s="460"/>
      <c r="R92" s="365"/>
      <c r="S92" s="365"/>
    </row>
    <row r="93" spans="2:19" s="364" customFormat="1" ht="15" customHeight="1" x14ac:dyDescent="0.3">
      <c r="B93" s="461" t="s">
        <v>128</v>
      </c>
      <c r="C93" s="462"/>
      <c r="D93" s="462"/>
      <c r="E93" s="462"/>
      <c r="F93" s="462"/>
      <c r="G93" s="462"/>
      <c r="H93" s="462"/>
      <c r="I93" s="463"/>
      <c r="J93" s="153">
        <v>1</v>
      </c>
      <c r="K93" s="154"/>
      <c r="L93" s="464" t="s">
        <v>51</v>
      </c>
      <c r="M93" s="149">
        <v>0</v>
      </c>
      <c r="N93" s="150"/>
      <c r="O93" s="465">
        <f>M93*J93</f>
        <v>0</v>
      </c>
      <c r="P93" s="466"/>
      <c r="R93" s="365"/>
      <c r="S93" s="365"/>
    </row>
    <row r="94" spans="2:19" s="364" customFormat="1" ht="25.8" customHeight="1" x14ac:dyDescent="0.3">
      <c r="B94" s="467" t="s">
        <v>129</v>
      </c>
      <c r="C94" s="468"/>
      <c r="D94" s="468"/>
      <c r="E94" s="468"/>
      <c r="F94" s="468"/>
      <c r="G94" s="468"/>
      <c r="H94" s="468"/>
      <c r="I94" s="469"/>
      <c r="J94" s="155"/>
      <c r="K94" s="156"/>
      <c r="L94" s="470"/>
      <c r="M94" s="151"/>
      <c r="N94" s="152"/>
      <c r="O94" s="471"/>
      <c r="P94" s="472"/>
      <c r="R94" s="365"/>
      <c r="S94" s="365"/>
    </row>
    <row r="95" spans="2:19" s="364" customFormat="1" ht="6.75" customHeight="1" x14ac:dyDescent="0.3">
      <c r="B95" s="450"/>
      <c r="C95" s="416"/>
      <c r="D95" s="417"/>
      <c r="E95" s="417"/>
      <c r="F95" s="417"/>
      <c r="G95" s="417"/>
      <c r="H95" s="417"/>
      <c r="I95" s="417"/>
      <c r="J95" s="417"/>
      <c r="K95" s="417"/>
      <c r="L95" s="417"/>
      <c r="M95" s="417"/>
      <c r="N95" s="417"/>
      <c r="O95" s="417"/>
      <c r="P95" s="418"/>
      <c r="R95" s="365"/>
      <c r="S95" s="365"/>
    </row>
    <row r="96" spans="2:19" s="364" customFormat="1" ht="12.6" x14ac:dyDescent="0.3">
      <c r="B96" s="443" t="s">
        <v>150</v>
      </c>
      <c r="C96" s="444"/>
      <c r="D96" s="444"/>
      <c r="E96" s="444"/>
      <c r="F96" s="444"/>
      <c r="G96" s="444"/>
      <c r="H96" s="444"/>
      <c r="I96" s="444"/>
      <c r="J96" s="444"/>
      <c r="K96" s="445"/>
      <c r="L96" s="445"/>
      <c r="M96" s="445"/>
      <c r="N96" s="445"/>
      <c r="O96" s="371">
        <f>O89+O91+O92+O93</f>
        <v>0</v>
      </c>
      <c r="P96" s="372"/>
      <c r="R96" s="365"/>
      <c r="S96" s="365"/>
    </row>
    <row r="97" spans="2:19" s="364" customFormat="1" ht="6.75" customHeight="1" thickBot="1" x14ac:dyDescent="0.35">
      <c r="B97" s="473"/>
      <c r="C97" s="434"/>
      <c r="D97" s="435"/>
      <c r="E97" s="435"/>
      <c r="F97" s="435"/>
      <c r="G97" s="435"/>
      <c r="H97" s="435"/>
      <c r="I97" s="435"/>
      <c r="J97" s="435"/>
      <c r="K97" s="435"/>
      <c r="L97" s="435"/>
      <c r="M97" s="435"/>
      <c r="N97" s="435"/>
      <c r="O97" s="435"/>
      <c r="P97" s="474"/>
      <c r="R97" s="365"/>
      <c r="S97" s="365"/>
    </row>
    <row r="98" spans="2:19" s="364" customFormat="1" ht="6.75" customHeight="1" thickBot="1" x14ac:dyDescent="0.35">
      <c r="B98" s="475"/>
      <c r="C98" s="476"/>
      <c r="D98" s="477"/>
      <c r="E98" s="478"/>
      <c r="F98" s="478"/>
      <c r="G98" s="477"/>
      <c r="H98" s="477"/>
      <c r="I98" s="477"/>
      <c r="J98" s="477"/>
      <c r="K98" s="477"/>
      <c r="L98" s="477"/>
      <c r="M98" s="477"/>
      <c r="N98" s="477"/>
      <c r="O98" s="477"/>
      <c r="P98" s="479"/>
      <c r="R98" s="365"/>
      <c r="S98" s="365"/>
    </row>
    <row r="99" spans="2:19" ht="13.8" thickBot="1" x14ac:dyDescent="0.35">
      <c r="B99" s="480" t="s">
        <v>22</v>
      </c>
      <c r="C99" s="416"/>
      <c r="D99" s="417"/>
      <c r="E99" s="481">
        <f>E22/1000</f>
        <v>0</v>
      </c>
      <c r="F99" s="482"/>
      <c r="G99" s="417" t="s">
        <v>14</v>
      </c>
      <c r="H99" s="417"/>
      <c r="I99" s="417"/>
      <c r="J99" s="451"/>
      <c r="K99" s="451"/>
      <c r="L99" s="451"/>
      <c r="M99" s="451"/>
      <c r="N99" s="451" t="s">
        <v>103</v>
      </c>
      <c r="O99" s="483" t="e">
        <f>O89/E99</f>
        <v>#DIV/0!</v>
      </c>
      <c r="P99" s="484"/>
    </row>
    <row r="100" spans="2:19" ht="13.8" thickBot="1" x14ac:dyDescent="0.35">
      <c r="B100" s="480"/>
      <c r="C100" s="416"/>
      <c r="D100" s="417"/>
      <c r="E100" s="485"/>
      <c r="F100" s="485"/>
      <c r="G100" s="417"/>
      <c r="H100" s="417"/>
      <c r="I100" s="417"/>
      <c r="J100" s="451"/>
      <c r="K100" s="451"/>
      <c r="L100" s="451"/>
      <c r="M100" s="451"/>
      <c r="N100" s="451" t="s">
        <v>104</v>
      </c>
      <c r="O100" s="483" t="e">
        <f>O96/E99</f>
        <v>#DIV/0!</v>
      </c>
      <c r="P100" s="484"/>
    </row>
    <row r="101" spans="2:19" ht="7.5" customHeight="1" thickBot="1" x14ac:dyDescent="0.35">
      <c r="B101" s="336"/>
      <c r="C101" s="434"/>
      <c r="D101" s="435"/>
      <c r="E101" s="486"/>
      <c r="F101" s="486"/>
      <c r="G101" s="435"/>
      <c r="H101" s="435"/>
      <c r="I101" s="435"/>
      <c r="J101" s="487"/>
      <c r="K101" s="487"/>
      <c r="L101" s="487"/>
      <c r="M101" s="487"/>
      <c r="N101" s="487"/>
      <c r="O101" s="488"/>
      <c r="P101" s="489"/>
    </row>
    <row r="102" spans="2:19" ht="6.75" customHeight="1" x14ac:dyDescent="0.3">
      <c r="B102" s="490"/>
      <c r="C102" s="476"/>
      <c r="D102" s="477"/>
      <c r="E102" s="477"/>
      <c r="F102" s="477"/>
      <c r="G102" s="477"/>
      <c r="H102" s="477"/>
      <c r="I102" s="477"/>
      <c r="J102" s="477"/>
      <c r="K102" s="477"/>
      <c r="L102" s="477"/>
      <c r="M102" s="477"/>
      <c r="N102" s="477"/>
      <c r="O102" s="491"/>
      <c r="P102" s="492"/>
    </row>
    <row r="103" spans="2:19" x14ac:dyDescent="0.3">
      <c r="B103" s="480" t="s">
        <v>96</v>
      </c>
      <c r="C103" s="416"/>
      <c r="D103" s="417"/>
      <c r="E103" s="417"/>
      <c r="F103" s="417"/>
      <c r="G103" s="417"/>
      <c r="H103" s="417"/>
      <c r="I103" s="417"/>
      <c r="J103" s="417"/>
      <c r="K103" s="417"/>
      <c r="L103" s="417"/>
      <c r="M103" s="417"/>
      <c r="N103" s="417"/>
      <c r="O103" s="493"/>
      <c r="P103" s="494"/>
    </row>
    <row r="104" spans="2:19" ht="60" customHeight="1" thickBot="1" x14ac:dyDescent="0.35">
      <c r="B104" s="185"/>
      <c r="C104" s="186"/>
      <c r="D104" s="186"/>
      <c r="E104" s="186"/>
      <c r="F104" s="186"/>
      <c r="G104" s="186"/>
      <c r="H104" s="186"/>
      <c r="I104" s="186"/>
      <c r="J104" s="186"/>
      <c r="K104" s="186"/>
      <c r="L104" s="186"/>
      <c r="M104" s="186"/>
      <c r="N104" s="186"/>
      <c r="O104" s="186"/>
      <c r="P104" s="187"/>
    </row>
    <row r="105" spans="2:19" ht="6.75" customHeight="1" thickBot="1" x14ac:dyDescent="0.35">
      <c r="B105" s="495"/>
      <c r="C105" s="496"/>
      <c r="D105" s="496"/>
      <c r="E105" s="496"/>
      <c r="F105" s="496"/>
      <c r="G105" s="496"/>
      <c r="H105" s="496"/>
      <c r="I105" s="496"/>
      <c r="J105" s="496"/>
      <c r="K105" s="496"/>
      <c r="L105" s="496"/>
      <c r="M105" s="496"/>
      <c r="N105" s="496"/>
      <c r="O105" s="496"/>
      <c r="P105" s="497"/>
    </row>
    <row r="106" spans="2:19" s="364" customFormat="1" ht="12.6" x14ac:dyDescent="0.3">
      <c r="B106" s="498" t="s">
        <v>2</v>
      </c>
      <c r="C106" s="499" t="s">
        <v>3</v>
      </c>
      <c r="D106" s="500"/>
      <c r="E106" s="500"/>
      <c r="F106" s="500"/>
      <c r="G106" s="500"/>
      <c r="H106" s="500"/>
      <c r="I106" s="500"/>
      <c r="J106" s="501"/>
      <c r="K106" s="502" t="s">
        <v>4</v>
      </c>
      <c r="L106" s="502"/>
      <c r="M106" s="502" t="s">
        <v>5</v>
      </c>
      <c r="N106" s="502"/>
      <c r="O106" s="502" t="s">
        <v>6</v>
      </c>
      <c r="P106" s="503"/>
      <c r="R106" s="365"/>
      <c r="S106" s="365"/>
    </row>
    <row r="107" spans="2:19" x14ac:dyDescent="0.3">
      <c r="B107" s="77"/>
      <c r="C107" s="180"/>
      <c r="D107" s="181"/>
      <c r="E107" s="181"/>
      <c r="F107" s="181"/>
      <c r="G107" s="181"/>
      <c r="H107" s="181"/>
      <c r="I107" s="181"/>
      <c r="J107" s="182"/>
      <c r="K107" s="183"/>
      <c r="L107" s="184"/>
      <c r="M107" s="183"/>
      <c r="N107" s="184"/>
      <c r="O107" s="175"/>
      <c r="P107" s="176"/>
    </row>
    <row r="108" spans="2:19" x14ac:dyDescent="0.3">
      <c r="B108" s="77"/>
      <c r="C108" s="180"/>
      <c r="D108" s="181"/>
      <c r="E108" s="181"/>
      <c r="F108" s="181"/>
      <c r="G108" s="181"/>
      <c r="H108" s="181"/>
      <c r="I108" s="181"/>
      <c r="J108" s="182"/>
      <c r="K108" s="183"/>
      <c r="L108" s="184"/>
      <c r="M108" s="183"/>
      <c r="N108" s="184"/>
      <c r="O108" s="177"/>
      <c r="P108" s="178"/>
    </row>
    <row r="109" spans="2:19" ht="6.75" customHeight="1" thickBot="1" x14ac:dyDescent="0.35">
      <c r="B109" s="504"/>
      <c r="C109" s="505"/>
      <c r="D109" s="505"/>
      <c r="E109" s="505"/>
      <c r="F109" s="505"/>
      <c r="G109" s="505"/>
      <c r="H109" s="505"/>
      <c r="I109" s="505"/>
      <c r="J109" s="505"/>
      <c r="K109" s="505"/>
      <c r="L109" s="505"/>
      <c r="M109" s="505"/>
      <c r="N109" s="505"/>
      <c r="O109" s="505"/>
      <c r="P109" s="506"/>
    </row>
    <row r="110" spans="2:19" ht="6.75" customHeight="1" x14ac:dyDescent="0.3">
      <c r="B110" s="327"/>
      <c r="C110" s="328"/>
      <c r="D110" s="358"/>
      <c r="E110" s="328"/>
      <c r="F110" s="328"/>
      <c r="G110" s="328"/>
      <c r="H110" s="328"/>
      <c r="I110" s="328"/>
      <c r="J110" s="328"/>
      <c r="K110" s="328"/>
      <c r="L110" s="328"/>
      <c r="M110" s="328"/>
      <c r="N110" s="328"/>
      <c r="O110" s="328"/>
      <c r="P110" s="329"/>
    </row>
    <row r="111" spans="2:19" ht="59.4" customHeight="1" thickBot="1" x14ac:dyDescent="0.35">
      <c r="B111" s="336" t="s">
        <v>21</v>
      </c>
      <c r="C111" s="507" t="s">
        <v>144</v>
      </c>
      <c r="D111" s="508"/>
      <c r="E111" s="508"/>
      <c r="F111" s="508"/>
      <c r="G111" s="508"/>
      <c r="H111" s="508"/>
      <c r="I111" s="508"/>
      <c r="J111" s="508"/>
      <c r="K111" s="508"/>
      <c r="L111" s="508"/>
      <c r="M111" s="508"/>
      <c r="N111" s="508"/>
      <c r="O111" s="508"/>
      <c r="P111" s="509"/>
    </row>
    <row r="112" spans="2:19" ht="6" customHeight="1" x14ac:dyDescent="0.3">
      <c r="C112" s="510"/>
      <c r="D112" s="510"/>
      <c r="E112" s="510"/>
      <c r="F112" s="510"/>
      <c r="G112" s="510"/>
      <c r="H112" s="510"/>
      <c r="I112" s="510"/>
      <c r="J112" s="510"/>
      <c r="K112" s="510"/>
      <c r="L112" s="510"/>
      <c r="M112" s="510"/>
      <c r="N112" s="510"/>
      <c r="O112" s="510"/>
      <c r="P112" s="510"/>
    </row>
    <row r="113" spans="3:16" x14ac:dyDescent="0.3">
      <c r="C113" s="510"/>
      <c r="D113" s="510"/>
      <c r="E113" s="510"/>
      <c r="F113" s="510"/>
      <c r="G113" s="510"/>
      <c r="H113" s="510"/>
      <c r="I113" s="510"/>
      <c r="J113" s="510"/>
      <c r="K113" s="510"/>
      <c r="L113" s="510"/>
      <c r="M113" s="510"/>
      <c r="N113" s="510"/>
      <c r="O113" s="510"/>
      <c r="P113" s="510"/>
    </row>
    <row r="114" spans="3:16" ht="12" customHeight="1" x14ac:dyDescent="0.3">
      <c r="C114" s="510"/>
      <c r="D114" s="510"/>
      <c r="E114" s="510"/>
      <c r="F114" s="510"/>
      <c r="G114" s="510"/>
      <c r="H114" s="510"/>
      <c r="I114" s="510"/>
      <c r="J114" s="510"/>
      <c r="K114" s="510"/>
      <c r="L114" s="510"/>
      <c r="M114" s="510"/>
      <c r="N114" s="510"/>
      <c r="O114" s="510"/>
      <c r="P114" s="510"/>
    </row>
  </sheetData>
  <sheetProtection algorithmName="SHA-512" hashValue="5abwSSEE1VSCMar8J02qcGl3WwdPKwMOgbxCudmgN4g/Ce3sEWTOsnxeJBZ3pWNf1Xszlt7zRbHK6Q60YuaBAQ==" saltValue="o2KgXd3Ov4YABIohO6e8OA==" spinCount="100000" sheet="1" selectLockedCells="1"/>
  <mergeCells count="275">
    <mergeCell ref="C78:J78"/>
    <mergeCell ref="K78:L78"/>
    <mergeCell ref="M78:N78"/>
    <mergeCell ref="C56:J56"/>
    <mergeCell ref="K56:L56"/>
    <mergeCell ref="M56:N56"/>
    <mergeCell ref="C66:J66"/>
    <mergeCell ref="K66:L66"/>
    <mergeCell ref="M66:N66"/>
    <mergeCell ref="C69:J69"/>
    <mergeCell ref="K69:L69"/>
    <mergeCell ref="M69:N69"/>
    <mergeCell ref="D52:J52"/>
    <mergeCell ref="K52:L52"/>
    <mergeCell ref="M52:N52"/>
    <mergeCell ref="O52:P52"/>
    <mergeCell ref="K53:L53"/>
    <mergeCell ref="M53:N53"/>
    <mergeCell ref="O53:P53"/>
    <mergeCell ref="M54:N54"/>
    <mergeCell ref="O54:P54"/>
    <mergeCell ref="K54:L54"/>
    <mergeCell ref="B19:P19"/>
    <mergeCell ref="B21:P21"/>
    <mergeCell ref="B23:P23"/>
    <mergeCell ref="E100:F100"/>
    <mergeCell ref="O100:P100"/>
    <mergeCell ref="N20:P20"/>
    <mergeCell ref="N18:P18"/>
    <mergeCell ref="O37:P37"/>
    <mergeCell ref="C34:J34"/>
    <mergeCell ref="E24:J24"/>
    <mergeCell ref="E22:J22"/>
    <mergeCell ref="B96:J96"/>
    <mergeCell ref="O96:P96"/>
    <mergeCell ref="E99:F99"/>
    <mergeCell ref="O99:P99"/>
    <mergeCell ref="G82:H82"/>
    <mergeCell ref="K82:L82"/>
    <mergeCell ref="O82:P82"/>
    <mergeCell ref="J91:K91"/>
    <mergeCell ref="M91:N91"/>
    <mergeCell ref="M92:N92"/>
    <mergeCell ref="O92:P92"/>
    <mergeCell ref="D58:J58"/>
    <mergeCell ref="O48:P48"/>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C67:P67"/>
    <mergeCell ref="C70:P70"/>
    <mergeCell ref="K18:M18"/>
    <mergeCell ref="K20:M20"/>
    <mergeCell ref="K22:M22"/>
    <mergeCell ref="K24:M24"/>
    <mergeCell ref="K26:M26"/>
    <mergeCell ref="K28:M28"/>
    <mergeCell ref="B24:D24"/>
    <mergeCell ref="N28:P28"/>
    <mergeCell ref="N26:P26"/>
    <mergeCell ref="O56:P56"/>
    <mergeCell ref="O58:P58"/>
    <mergeCell ref="O66:P66"/>
    <mergeCell ref="O50:P50"/>
    <mergeCell ref="O51:P51"/>
    <mergeCell ref="K50:L50"/>
    <mergeCell ref="K51:L51"/>
    <mergeCell ref="K55:L55"/>
    <mergeCell ref="M55:N55"/>
    <mergeCell ref="O55:P55"/>
    <mergeCell ref="O106:P106"/>
    <mergeCell ref="B104:P104"/>
    <mergeCell ref="M106:N106"/>
    <mergeCell ref="K106:L106"/>
    <mergeCell ref="K34:L34"/>
    <mergeCell ref="K35:L35"/>
    <mergeCell ref="K36:L36"/>
    <mergeCell ref="K37:L37"/>
    <mergeCell ref="B79:B87"/>
    <mergeCell ref="C106:J106"/>
    <mergeCell ref="O86:P86"/>
    <mergeCell ref="B89:J89"/>
    <mergeCell ref="O89:P89"/>
    <mergeCell ref="O91:P91"/>
    <mergeCell ref="O78:P78"/>
    <mergeCell ref="O83:P83"/>
    <mergeCell ref="G84:H84"/>
    <mergeCell ref="O84:P84"/>
    <mergeCell ref="C79:P79"/>
    <mergeCell ref="C86:N86"/>
    <mergeCell ref="K84:L84"/>
    <mergeCell ref="K83:L83"/>
    <mergeCell ref="D76:F76"/>
    <mergeCell ref="C112:P112"/>
    <mergeCell ref="C113:P114"/>
    <mergeCell ref="O107:P107"/>
    <mergeCell ref="O108:P108"/>
    <mergeCell ref="C111:P111"/>
    <mergeCell ref="C108:J108"/>
    <mergeCell ref="C107:J107"/>
    <mergeCell ref="K107:L107"/>
    <mergeCell ref="M107:N107"/>
    <mergeCell ref="K108:L108"/>
    <mergeCell ref="M108:N108"/>
    <mergeCell ref="M50:N50"/>
    <mergeCell ref="M51:N51"/>
    <mergeCell ref="O47:P47"/>
    <mergeCell ref="G76:H76"/>
    <mergeCell ref="O76:P76"/>
    <mergeCell ref="D77:F77"/>
    <mergeCell ref="G77:H77"/>
    <mergeCell ref="O77:P77"/>
    <mergeCell ref="D74:F74"/>
    <mergeCell ref="G74:H74"/>
    <mergeCell ref="O74:P74"/>
    <mergeCell ref="D75:F75"/>
    <mergeCell ref="G75:H75"/>
    <mergeCell ref="O75:P75"/>
    <mergeCell ref="K74:L74"/>
    <mergeCell ref="M74:N74"/>
    <mergeCell ref="K75:L75"/>
    <mergeCell ref="M75:N75"/>
    <mergeCell ref="K76:L76"/>
    <mergeCell ref="M76:N76"/>
    <mergeCell ref="K77:L77"/>
    <mergeCell ref="M77:N77"/>
    <mergeCell ref="O49:P49"/>
    <mergeCell ref="K47:L47"/>
    <mergeCell ref="D72:F72"/>
    <mergeCell ref="G72:H72"/>
    <mergeCell ref="O72:P72"/>
    <mergeCell ref="D73:F73"/>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M33:N33"/>
    <mergeCell ref="K40:L40"/>
    <mergeCell ref="M40:N40"/>
    <mergeCell ref="O40:P40"/>
    <mergeCell ref="D38:J38"/>
    <mergeCell ref="K38:L38"/>
    <mergeCell ref="M38:N38"/>
    <mergeCell ref="O38:P38"/>
    <mergeCell ref="B30:D30"/>
    <mergeCell ref="E30:P30"/>
    <mergeCell ref="M49:N49"/>
    <mergeCell ref="K41:L41"/>
    <mergeCell ref="K42:L42"/>
    <mergeCell ref="K43:L43"/>
    <mergeCell ref="M41:N41"/>
    <mergeCell ref="M42:N42"/>
    <mergeCell ref="M43:N43"/>
    <mergeCell ref="O41:P41"/>
    <mergeCell ref="O42:P42"/>
    <mergeCell ref="O43:P43"/>
    <mergeCell ref="O44:P44"/>
    <mergeCell ref="O45:P45"/>
    <mergeCell ref="O46:P46"/>
    <mergeCell ref="K44:L44"/>
    <mergeCell ref="K45:L45"/>
    <mergeCell ref="K46:L46"/>
    <mergeCell ref="K48:L48"/>
    <mergeCell ref="K49:L49"/>
    <mergeCell ref="M44:N44"/>
    <mergeCell ref="M45:N45"/>
    <mergeCell ref="M46:N46"/>
    <mergeCell ref="M47:N47"/>
    <mergeCell ref="M48:N48"/>
    <mergeCell ref="B12:D12"/>
    <mergeCell ref="O12:P12"/>
    <mergeCell ref="B14:D14"/>
    <mergeCell ref="B2:P6"/>
    <mergeCell ref="B7:P7"/>
    <mergeCell ref="B8:D8"/>
    <mergeCell ref="E8:P8"/>
    <mergeCell ref="B10:D10"/>
    <mergeCell ref="O10:P10"/>
    <mergeCell ref="L14:N14"/>
    <mergeCell ref="L12:N12"/>
    <mergeCell ref="L10:N10"/>
    <mergeCell ref="E14:K14"/>
    <mergeCell ref="E12:K12"/>
    <mergeCell ref="E10:K10"/>
    <mergeCell ref="O14:P14"/>
    <mergeCell ref="C83:J83"/>
    <mergeCell ref="L93:L94"/>
    <mergeCell ref="M93:N94"/>
    <mergeCell ref="O93:P94"/>
    <mergeCell ref="B91:I91"/>
    <mergeCell ref="B92:I92"/>
    <mergeCell ref="B93:I93"/>
    <mergeCell ref="B94:I94"/>
    <mergeCell ref="J93:K94"/>
    <mergeCell ref="J92:K92"/>
    <mergeCell ref="M61:N61"/>
    <mergeCell ref="M62:N62"/>
    <mergeCell ref="M63:N63"/>
    <mergeCell ref="M64:N64"/>
    <mergeCell ref="M65:N65"/>
    <mergeCell ref="B18:D18"/>
    <mergeCell ref="B20:D20"/>
    <mergeCell ref="B25:P25"/>
    <mergeCell ref="B27:P27"/>
    <mergeCell ref="N24:P24"/>
    <mergeCell ref="B29:P29"/>
    <mergeCell ref="M37:N37"/>
    <mergeCell ref="O34:P34"/>
    <mergeCell ref="O35:P35"/>
    <mergeCell ref="O36:P36"/>
    <mergeCell ref="M34:N34"/>
    <mergeCell ref="M35:N35"/>
    <mergeCell ref="M36:N36"/>
    <mergeCell ref="C40:J40"/>
    <mergeCell ref="K33:L33"/>
    <mergeCell ref="B22:D22"/>
    <mergeCell ref="B26:D26"/>
    <mergeCell ref="O33:P33"/>
    <mergeCell ref="N22:P22"/>
    <mergeCell ref="O59:P59"/>
    <mergeCell ref="O60:P60"/>
    <mergeCell ref="O61:P61"/>
    <mergeCell ref="O62:P62"/>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s>
  <dataValidations xWindow="722" yWindow="833" count="3">
    <dataValidation type="list" allowBlank="1" showInputMessage="1" showErrorMessage="1" sqref="N22 N24 N26 N20" xr:uid="{3E4F0E8E-8341-4FF5-94CD-1E9A578BD54F}">
      <formula1>$S$20:$S$21</formula1>
    </dataValidation>
    <dataValidation type="list" allowBlank="1" showInputMessage="1" showErrorMessage="1" sqref="M82" xr:uid="{8F5C86D2-3571-4867-A282-3F5CDB801B30}">
      <formula1>$S$83:$S$84</formula1>
    </dataValidation>
    <dataValidation type="list" allowBlank="1" showInputMessage="1" showErrorMessage="1" sqref="M83" xr:uid="{891B1C2B-E122-4BA1-9913-09F55E4A484F}">
      <formula1>$Q$77:$Q$78</formula1>
    </dataValidation>
  </dataValidations>
  <hyperlinks>
    <hyperlink ref="B94" r:id="rId1" xr:uid="{3541CE82-7455-4E6D-8004-FCFF1DD6D75B}"/>
  </hyperlinks>
  <pageMargins left="0.70866141732283472" right="0.70866141732283472" top="0.74803149606299213" bottom="0.74803149606299213" header="0.31496062992125984" footer="0.31496062992125984"/>
  <pageSetup paperSize="9" scale="44"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0C1F-2884-48D1-B04F-39462052A6FF}">
  <sheetPr>
    <pageSetUpPr fitToPage="1"/>
  </sheetPr>
  <dimension ref="A2:K31"/>
  <sheetViews>
    <sheetView showZeros="0" view="pageBreakPreview" zoomScale="115" zoomScaleNormal="100" zoomScaleSheetLayoutView="115"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160" t="s">
        <v>174</v>
      </c>
      <c r="B2" s="160"/>
      <c r="C2" s="160"/>
      <c r="D2" s="160"/>
      <c r="E2" s="160"/>
      <c r="F2" s="160"/>
      <c r="G2" s="160"/>
      <c r="H2" s="160"/>
      <c r="I2" s="160"/>
      <c r="J2" s="160"/>
      <c r="K2" s="160"/>
    </row>
    <row r="3" spans="1:11" ht="15" customHeight="1" x14ac:dyDescent="0.3">
      <c r="A3" s="160"/>
      <c r="B3" s="160"/>
      <c r="C3" s="160"/>
      <c r="D3" s="160"/>
      <c r="E3" s="160"/>
      <c r="F3" s="160"/>
      <c r="G3" s="160"/>
      <c r="H3" s="160"/>
      <c r="I3" s="160"/>
      <c r="J3" s="160"/>
      <c r="K3" s="160"/>
    </row>
    <row r="4" spans="1:11" ht="15" customHeight="1" x14ac:dyDescent="0.3">
      <c r="A4" s="160"/>
      <c r="B4" s="160"/>
      <c r="C4" s="160"/>
      <c r="D4" s="160"/>
      <c r="E4" s="160"/>
      <c r="F4" s="160"/>
      <c r="G4" s="160"/>
      <c r="H4" s="160"/>
      <c r="I4" s="160"/>
      <c r="J4" s="160"/>
      <c r="K4" s="160"/>
    </row>
    <row r="5" spans="1:11" ht="15" customHeight="1" x14ac:dyDescent="0.3">
      <c r="A5" s="160"/>
      <c r="B5" s="160"/>
      <c r="C5" s="160"/>
      <c r="D5" s="160"/>
      <c r="E5" s="160"/>
      <c r="F5" s="160"/>
      <c r="G5" s="160"/>
      <c r="H5" s="160"/>
      <c r="I5" s="160"/>
      <c r="J5" s="160"/>
      <c r="K5" s="160"/>
    </row>
    <row r="6" spans="1:11" ht="6" customHeight="1" x14ac:dyDescent="0.3">
      <c r="A6" s="160"/>
      <c r="B6" s="160"/>
      <c r="C6" s="160"/>
      <c r="D6" s="160"/>
      <c r="E6" s="160"/>
      <c r="F6" s="160"/>
      <c r="G6" s="160"/>
      <c r="H6" s="160"/>
      <c r="I6" s="160"/>
      <c r="J6" s="160"/>
      <c r="K6" s="160"/>
    </row>
    <row r="7" spans="1:11" ht="46.2" customHeight="1" thickBot="1" x14ac:dyDescent="0.35">
      <c r="A7" s="218" t="s">
        <v>177</v>
      </c>
      <c r="B7" s="218"/>
      <c r="C7" s="218"/>
      <c r="D7" s="218"/>
      <c r="E7" s="218"/>
      <c r="F7" s="218"/>
      <c r="G7" s="218"/>
      <c r="H7" s="218"/>
      <c r="I7" s="218"/>
      <c r="J7" s="218"/>
      <c r="K7" s="218"/>
    </row>
    <row r="8" spans="1:11" ht="15" customHeight="1" x14ac:dyDescent="0.3">
      <c r="A8" s="219" t="s">
        <v>7</v>
      </c>
      <c r="B8" s="220"/>
      <c r="C8" s="220"/>
      <c r="D8" s="221">
        <f>'Cost Estimate'!E8</f>
        <v>0</v>
      </c>
      <c r="E8" s="222"/>
      <c r="F8" s="222"/>
      <c r="G8" s="222"/>
      <c r="H8" s="222"/>
      <c r="I8" s="222"/>
      <c r="J8" s="222"/>
      <c r="K8" s="223"/>
    </row>
    <row r="9" spans="1:11" ht="6.75" customHeight="1" x14ac:dyDescent="0.3">
      <c r="A9" s="215"/>
      <c r="B9" s="216"/>
      <c r="C9" s="216"/>
      <c r="D9" s="216"/>
      <c r="E9" s="216"/>
      <c r="F9" s="216"/>
      <c r="G9" s="216"/>
      <c r="H9" s="216"/>
      <c r="I9" s="216"/>
      <c r="J9" s="216"/>
      <c r="K9" s="217"/>
    </row>
    <row r="10" spans="1:11" ht="15" customHeight="1" x14ac:dyDescent="0.3">
      <c r="A10" s="208" t="s">
        <v>114</v>
      </c>
      <c r="B10" s="209"/>
      <c r="C10" s="209"/>
      <c r="D10" s="210">
        <f>'Cost Estimate'!E10</f>
        <v>0</v>
      </c>
      <c r="E10" s="224"/>
      <c r="F10" s="209" t="s">
        <v>169</v>
      </c>
      <c r="G10" s="209"/>
      <c r="H10" s="209"/>
      <c r="I10" s="209"/>
      <c r="J10" s="213">
        <f>'Cost Estimate'!O10</f>
        <v>0</v>
      </c>
      <c r="K10" s="214"/>
    </row>
    <row r="11" spans="1:11" ht="6.75" customHeight="1" x14ac:dyDescent="0.3">
      <c r="A11" s="215"/>
      <c r="B11" s="216"/>
      <c r="C11" s="216"/>
      <c r="D11" s="216"/>
      <c r="E11" s="216"/>
      <c r="F11" s="216"/>
      <c r="G11" s="216"/>
      <c r="H11" s="216"/>
      <c r="I11" s="216"/>
      <c r="J11" s="216"/>
      <c r="K11" s="217"/>
    </row>
    <row r="12" spans="1:11" ht="15" customHeight="1" x14ac:dyDescent="0.3">
      <c r="A12" s="208" t="s">
        <v>170</v>
      </c>
      <c r="B12" s="209"/>
      <c r="C12" s="209"/>
      <c r="D12" s="210">
        <f>'Cost Estimate'!E12</f>
        <v>0</v>
      </c>
      <c r="E12" s="224"/>
      <c r="F12" s="225" t="s">
        <v>171</v>
      </c>
      <c r="G12" s="212"/>
      <c r="H12" s="212"/>
      <c r="I12" s="212"/>
      <c r="J12" s="213">
        <f>'Cost Estimate'!O12</f>
        <v>0</v>
      </c>
      <c r="K12" s="214"/>
    </row>
    <row r="13" spans="1:11" ht="6.75" customHeight="1" x14ac:dyDescent="0.3">
      <c r="A13" s="215"/>
      <c r="B13" s="216"/>
      <c r="C13" s="216"/>
      <c r="D13" s="216"/>
      <c r="E13" s="216"/>
      <c r="F13" s="216"/>
      <c r="G13" s="216"/>
      <c r="H13" s="216"/>
      <c r="I13" s="216"/>
      <c r="J13" s="216"/>
      <c r="K13" s="217"/>
    </row>
    <row r="14" spans="1:11" ht="14.4" customHeight="1" x14ac:dyDescent="0.3">
      <c r="A14" s="208" t="s">
        <v>172</v>
      </c>
      <c r="B14" s="209"/>
      <c r="C14" s="209"/>
      <c r="D14" s="210">
        <f>'Cost Estimate'!E14</f>
        <v>0</v>
      </c>
      <c r="E14" s="211"/>
      <c r="F14" s="212" t="s">
        <v>76</v>
      </c>
      <c r="G14" s="212"/>
      <c r="H14" s="212"/>
      <c r="I14" s="212"/>
      <c r="J14" s="213">
        <f>'Cost Estimate'!O14</f>
        <v>0</v>
      </c>
      <c r="K14" s="214"/>
    </row>
    <row r="15" spans="1:11" ht="13.8" thickBot="1" x14ac:dyDescent="0.35">
      <c r="A15" s="109"/>
      <c r="B15" s="110"/>
      <c r="C15" s="110"/>
      <c r="D15" s="110"/>
      <c r="E15" s="110"/>
      <c r="F15" s="110"/>
      <c r="G15" s="110"/>
      <c r="H15" s="110"/>
      <c r="I15" s="110"/>
      <c r="J15" s="110"/>
      <c r="K15" s="111"/>
    </row>
    <row r="16" spans="1:11" s="2" customFormat="1" ht="12.6" x14ac:dyDescent="0.3">
      <c r="A16" s="112">
        <v>1</v>
      </c>
      <c r="B16" s="113" t="s">
        <v>175</v>
      </c>
      <c r="C16" s="114"/>
      <c r="D16" s="114"/>
      <c r="E16" s="114"/>
      <c r="F16" s="114"/>
      <c r="G16" s="114"/>
      <c r="H16" s="114"/>
      <c r="I16" s="114"/>
      <c r="J16" s="114"/>
      <c r="K16" s="115"/>
    </row>
    <row r="17" spans="1:11" ht="15" customHeight="1" x14ac:dyDescent="0.3">
      <c r="A17" s="116"/>
      <c r="B17" s="108">
        <v>1.1000000000000001</v>
      </c>
      <c r="C17" s="202" t="s">
        <v>155</v>
      </c>
      <c r="D17" s="203"/>
      <c r="E17" s="204"/>
      <c r="F17" s="205">
        <v>1</v>
      </c>
      <c r="G17" s="205"/>
      <c r="H17" s="4" t="s">
        <v>51</v>
      </c>
      <c r="I17" s="122">
        <f>'Cost Estimate'!O59</f>
        <v>0</v>
      </c>
      <c r="J17" s="206">
        <f>F17*I17</f>
        <v>0</v>
      </c>
      <c r="K17" s="207"/>
    </row>
    <row r="18" spans="1:11" ht="15" customHeight="1" x14ac:dyDescent="0.3">
      <c r="A18" s="116"/>
      <c r="B18" s="108">
        <v>1.2</v>
      </c>
      <c r="C18" s="202" t="s">
        <v>156</v>
      </c>
      <c r="D18" s="203"/>
      <c r="E18" s="204"/>
      <c r="F18" s="205">
        <v>1</v>
      </c>
      <c r="G18" s="205"/>
      <c r="H18" s="4" t="s">
        <v>51</v>
      </c>
      <c r="I18" s="122">
        <f>'Cost Estimate'!O60</f>
        <v>0</v>
      </c>
      <c r="J18" s="206">
        <f t="shared" ref="J18:J23" si="0">F18*I18</f>
        <v>0</v>
      </c>
      <c r="K18" s="207"/>
    </row>
    <row r="19" spans="1:11" ht="15" customHeight="1" x14ac:dyDescent="0.3">
      <c r="A19" s="116"/>
      <c r="B19" s="108">
        <v>1.3</v>
      </c>
      <c r="C19" s="202" t="s">
        <v>157</v>
      </c>
      <c r="D19" s="203"/>
      <c r="E19" s="204"/>
      <c r="F19" s="205">
        <v>1</v>
      </c>
      <c r="G19" s="205"/>
      <c r="H19" s="4" t="s">
        <v>51</v>
      </c>
      <c r="I19" s="122">
        <f>'Cost Estimate'!O61</f>
        <v>0</v>
      </c>
      <c r="J19" s="206">
        <f t="shared" si="0"/>
        <v>0</v>
      </c>
      <c r="K19" s="207"/>
    </row>
    <row r="20" spans="1:11" ht="15" customHeight="1" x14ac:dyDescent="0.3">
      <c r="A20" s="116"/>
      <c r="B20" s="108">
        <v>1.4</v>
      </c>
      <c r="C20" s="202" t="s">
        <v>158</v>
      </c>
      <c r="D20" s="203"/>
      <c r="E20" s="204"/>
      <c r="F20" s="205">
        <v>1</v>
      </c>
      <c r="G20" s="205"/>
      <c r="H20" s="4" t="s">
        <v>51</v>
      </c>
      <c r="I20" s="122">
        <f>'Cost Estimate'!O62</f>
        <v>0</v>
      </c>
      <c r="J20" s="206">
        <f t="shared" si="0"/>
        <v>0</v>
      </c>
      <c r="K20" s="207"/>
    </row>
    <row r="21" spans="1:11" ht="15" customHeight="1" x14ac:dyDescent="0.3">
      <c r="A21" s="116"/>
      <c r="B21" s="108">
        <v>1.5</v>
      </c>
      <c r="C21" s="202" t="s">
        <v>159</v>
      </c>
      <c r="D21" s="203"/>
      <c r="E21" s="204"/>
      <c r="F21" s="205">
        <v>1</v>
      </c>
      <c r="G21" s="205"/>
      <c r="H21" s="4" t="s">
        <v>51</v>
      </c>
      <c r="I21" s="122">
        <f>'Cost Estimate'!O63</f>
        <v>0</v>
      </c>
      <c r="J21" s="206">
        <f t="shared" si="0"/>
        <v>0</v>
      </c>
      <c r="K21" s="207"/>
    </row>
    <row r="22" spans="1:11" ht="15" customHeight="1" x14ac:dyDescent="0.3">
      <c r="A22" s="116"/>
      <c r="B22" s="108">
        <v>1.6</v>
      </c>
      <c r="C22" s="202" t="s">
        <v>160</v>
      </c>
      <c r="D22" s="203"/>
      <c r="E22" s="204"/>
      <c r="F22" s="205">
        <v>1</v>
      </c>
      <c r="G22" s="205"/>
      <c r="H22" s="4" t="s">
        <v>51</v>
      </c>
      <c r="I22" s="122">
        <f>'Cost Estimate'!O56+'Cost Estimate'!O64+'Cost Estimate'!O69+'Cost Estimate'!O78+'Cost Estimate'!O86</f>
        <v>0</v>
      </c>
      <c r="J22" s="206">
        <f t="shared" si="0"/>
        <v>0</v>
      </c>
      <c r="K22" s="207"/>
    </row>
    <row r="23" spans="1:11" ht="15" customHeight="1" x14ac:dyDescent="0.3">
      <c r="A23" s="116"/>
      <c r="B23" s="108">
        <v>1.7</v>
      </c>
      <c r="C23" s="202" t="s">
        <v>161</v>
      </c>
      <c r="D23" s="203"/>
      <c r="E23" s="204"/>
      <c r="F23" s="205">
        <v>1</v>
      </c>
      <c r="G23" s="205"/>
      <c r="H23" s="4" t="s">
        <v>51</v>
      </c>
      <c r="I23" s="122">
        <f>'Cost Estimate'!O65</f>
        <v>0</v>
      </c>
      <c r="J23" s="206">
        <f t="shared" si="0"/>
        <v>0</v>
      </c>
      <c r="K23" s="207"/>
    </row>
    <row r="24" spans="1:11" ht="6" customHeight="1" x14ac:dyDescent="0.3">
      <c r="A24" s="116"/>
      <c r="B24" s="193"/>
      <c r="C24" s="194"/>
      <c r="D24" s="194"/>
      <c r="E24" s="194"/>
      <c r="F24" s="194"/>
      <c r="G24" s="194"/>
      <c r="H24" s="194"/>
      <c r="I24" s="194"/>
      <c r="J24" s="194"/>
      <c r="K24" s="195"/>
    </row>
    <row r="25" spans="1:11" ht="15" customHeight="1" x14ac:dyDescent="0.3">
      <c r="A25" s="116"/>
      <c r="B25" s="196" t="s">
        <v>176</v>
      </c>
      <c r="C25" s="197"/>
      <c r="D25" s="197"/>
      <c r="E25" s="197"/>
      <c r="F25" s="197"/>
      <c r="G25" s="197"/>
      <c r="H25" s="197"/>
      <c r="I25" s="198"/>
      <c r="J25" s="188">
        <f>SUM(J17:K23)</f>
        <v>0</v>
      </c>
      <c r="K25" s="199"/>
    </row>
    <row r="26" spans="1:11" ht="15" customHeight="1" thickBot="1" x14ac:dyDescent="0.35">
      <c r="A26" s="116"/>
      <c r="B26" s="193"/>
      <c r="C26" s="194"/>
      <c r="D26" s="194"/>
      <c r="E26" s="194"/>
      <c r="F26" s="194"/>
      <c r="G26" s="194"/>
      <c r="H26" s="194"/>
      <c r="I26" s="194"/>
      <c r="J26" s="194"/>
      <c r="K26" s="195"/>
    </row>
    <row r="27" spans="1:11" ht="6.75" customHeight="1" x14ac:dyDescent="0.3">
      <c r="A27" s="117"/>
      <c r="B27" s="118"/>
      <c r="C27" s="119"/>
      <c r="D27" s="118"/>
      <c r="E27" s="118"/>
      <c r="F27" s="118"/>
      <c r="G27" s="118"/>
      <c r="H27" s="118"/>
      <c r="I27" s="118"/>
      <c r="J27" s="118"/>
      <c r="K27" s="120"/>
    </row>
    <row r="28" spans="1:11" ht="53.25" customHeight="1" thickBot="1" x14ac:dyDescent="0.35">
      <c r="A28" s="121" t="s">
        <v>21</v>
      </c>
      <c r="B28" s="200" t="s">
        <v>173</v>
      </c>
      <c r="C28" s="200"/>
      <c r="D28" s="200"/>
      <c r="E28" s="200"/>
      <c r="F28" s="200"/>
      <c r="G28" s="200"/>
      <c r="H28" s="200"/>
      <c r="I28" s="200"/>
      <c r="J28" s="200"/>
      <c r="K28" s="201"/>
    </row>
    <row r="29" spans="1:11" ht="11.1" customHeight="1" x14ac:dyDescent="0.3">
      <c r="B29" s="174"/>
      <c r="C29" s="174"/>
      <c r="D29" s="174"/>
      <c r="E29" s="174"/>
      <c r="F29" s="174"/>
      <c r="G29" s="174"/>
      <c r="H29" s="174"/>
      <c r="I29" s="174"/>
      <c r="J29" s="174"/>
      <c r="K29" s="174"/>
    </row>
    <row r="30" spans="1:11" x14ac:dyDescent="0.3">
      <c r="B30" s="174"/>
      <c r="C30" s="174"/>
      <c r="D30" s="174"/>
      <c r="E30" s="174"/>
      <c r="F30" s="174"/>
      <c r="G30" s="174"/>
      <c r="H30" s="174"/>
      <c r="I30" s="174"/>
      <c r="J30" s="174"/>
      <c r="K30" s="174"/>
    </row>
    <row r="31" spans="1:11" ht="12" customHeight="1" x14ac:dyDescent="0.3">
      <c r="B31" s="174"/>
      <c r="C31" s="174"/>
      <c r="D31" s="174"/>
      <c r="E31" s="174"/>
      <c r="F31" s="174"/>
      <c r="G31" s="174"/>
      <c r="H31" s="174"/>
      <c r="I31" s="174"/>
      <c r="J31" s="174"/>
      <c r="K31" s="174"/>
    </row>
  </sheetData>
  <sheetProtection algorithmName="SHA-512" hashValue="4FLxu6MrQjKSy4iwn1b36pM7fUyh/Hi5brJ4jKGvE5D2mXnB2dAPJ8NgxaRMJ3swjbxlFIVtHoTjaYsKkbkk+g==" saltValue="MwdlLxtsbLxq8OFNOqCdmQ==" spinCount="100000" sheet="1" selectLockedCells="1"/>
  <mergeCells count="4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verticalCentered="1"/>
  <pageMargins left="0.59055118110236227" right="0" top="0" bottom="0" header="0" footer="0"/>
  <pageSetup paperSize="9" scale="9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8B1D-A080-475D-8C27-EEE162822B72}">
  <sheetPr codeName="Sheet2">
    <pageSetUpPr fitToPage="1"/>
  </sheetPr>
  <dimension ref="B2:L119"/>
  <sheetViews>
    <sheetView showZeros="0" view="pageBreakPreview" zoomScaleNormal="100" zoomScaleSheetLayoutView="100" workbookViewId="0">
      <selection activeCell="K72" sqref="K72:L72"/>
    </sheetView>
  </sheetViews>
  <sheetFormatPr defaultColWidth="9.109375" defaultRowHeight="13.8" x14ac:dyDescent="0.3"/>
  <cols>
    <col min="1" max="1" width="2.33203125" style="79" customWidth="1"/>
    <col min="2" max="2" width="11.44140625" style="79" customWidth="1"/>
    <col min="3" max="3" width="5.44140625" style="79" customWidth="1"/>
    <col min="4" max="4" width="26.44140625" style="79" customWidth="1"/>
    <col min="5" max="6" width="9.109375" style="79"/>
    <col min="7" max="7" width="9.109375" style="79" customWidth="1"/>
    <col min="8" max="8" width="5.44140625" style="79" customWidth="1"/>
    <col min="9" max="12" width="9.109375" style="79"/>
    <col min="13" max="13" width="2.33203125" style="79" customWidth="1"/>
    <col min="14" max="16384" width="9.109375" style="79"/>
  </cols>
  <sheetData>
    <row r="2" spans="2:12" ht="15.75" customHeight="1" x14ac:dyDescent="0.3">
      <c r="B2" s="237" t="s">
        <v>74</v>
      </c>
      <c r="C2" s="237"/>
      <c r="D2" s="237"/>
      <c r="E2" s="237"/>
      <c r="F2" s="237"/>
      <c r="G2" s="237"/>
      <c r="H2" s="237"/>
      <c r="I2" s="237"/>
      <c r="J2" s="237"/>
      <c r="K2" s="78"/>
      <c r="L2" s="78"/>
    </row>
    <row r="3" spans="2:12" ht="15" customHeight="1" x14ac:dyDescent="0.3">
      <c r="B3" s="237"/>
      <c r="C3" s="237"/>
      <c r="D3" s="237"/>
      <c r="E3" s="237"/>
      <c r="F3" s="237"/>
      <c r="G3" s="237"/>
      <c r="H3" s="237"/>
      <c r="I3" s="237"/>
      <c r="J3" s="237"/>
      <c r="K3" s="78"/>
      <c r="L3" s="78"/>
    </row>
    <row r="4" spans="2:12" ht="15" customHeight="1" x14ac:dyDescent="0.3">
      <c r="B4" s="237"/>
      <c r="C4" s="237"/>
      <c r="D4" s="237"/>
      <c r="E4" s="237"/>
      <c r="F4" s="237"/>
      <c r="G4" s="237"/>
      <c r="H4" s="237"/>
      <c r="I4" s="237"/>
      <c r="J4" s="237"/>
      <c r="K4" s="78"/>
      <c r="L4" s="78"/>
    </row>
    <row r="5" spans="2:12" ht="6" customHeight="1" x14ac:dyDescent="0.3">
      <c r="B5" s="237"/>
      <c r="C5" s="237"/>
      <c r="D5" s="237"/>
      <c r="E5" s="237"/>
      <c r="F5" s="237"/>
      <c r="G5" s="237"/>
      <c r="H5" s="237"/>
      <c r="I5" s="237"/>
      <c r="J5" s="237"/>
      <c r="K5" s="78"/>
      <c r="L5" s="78"/>
    </row>
    <row r="6" spans="2:12" ht="18" customHeight="1" thickBot="1" x14ac:dyDescent="0.35">
      <c r="B6" s="230"/>
      <c r="C6" s="230"/>
      <c r="D6" s="230"/>
      <c r="E6" s="230"/>
      <c r="F6" s="230"/>
      <c r="G6" s="230"/>
      <c r="H6" s="230"/>
      <c r="I6" s="230"/>
      <c r="J6" s="230"/>
      <c r="K6" s="230"/>
      <c r="L6" s="230"/>
    </row>
    <row r="7" spans="2:12" ht="15" customHeight="1" x14ac:dyDescent="0.3">
      <c r="B7" s="231" t="s">
        <v>7</v>
      </c>
      <c r="C7" s="232"/>
      <c r="D7" s="232"/>
      <c r="E7" s="233">
        <f>'Cost Estimate'!E8</f>
        <v>0</v>
      </c>
      <c r="F7" s="233"/>
      <c r="G7" s="233"/>
      <c r="H7" s="233"/>
      <c r="I7" s="233"/>
      <c r="J7" s="233"/>
      <c r="K7" s="233"/>
      <c r="L7" s="234"/>
    </row>
    <row r="8" spans="2:12" ht="6.75" customHeight="1" x14ac:dyDescent="0.3">
      <c r="B8" s="80"/>
      <c r="C8" s="81"/>
      <c r="D8" s="81"/>
      <c r="E8" s="81"/>
      <c r="F8" s="81"/>
      <c r="G8" s="81"/>
      <c r="H8" s="81"/>
      <c r="I8" s="81"/>
      <c r="J8" s="81"/>
      <c r="K8" s="81"/>
      <c r="L8" s="82"/>
    </row>
    <row r="9" spans="2:12" ht="15" customHeight="1" x14ac:dyDescent="0.3">
      <c r="B9" s="235" t="s">
        <v>114</v>
      </c>
      <c r="C9" s="236"/>
      <c r="D9" s="236"/>
      <c r="E9" s="243">
        <f>'Cost Estimate'!E10</f>
        <v>0</v>
      </c>
      <c r="F9" s="243"/>
      <c r="G9" s="243"/>
      <c r="H9" s="243"/>
      <c r="I9" s="243"/>
      <c r="J9" s="243"/>
      <c r="K9" s="243"/>
      <c r="L9" s="244"/>
    </row>
    <row r="10" spans="2:12" ht="6.75" customHeight="1" x14ac:dyDescent="0.3">
      <c r="B10" s="80"/>
      <c r="C10" s="81"/>
      <c r="D10" s="81"/>
      <c r="E10" s="81"/>
      <c r="F10" s="81"/>
      <c r="G10" s="81"/>
      <c r="H10" s="81"/>
      <c r="I10" s="81"/>
      <c r="J10" s="81"/>
      <c r="K10" s="81"/>
      <c r="L10" s="82"/>
    </row>
    <row r="11" spans="2:12" ht="15" customHeight="1" x14ac:dyDescent="0.3">
      <c r="B11" s="235" t="s">
        <v>140</v>
      </c>
      <c r="C11" s="236"/>
      <c r="D11" s="236"/>
      <c r="E11" s="243">
        <f>'Cost Estimate'!E12</f>
        <v>0</v>
      </c>
      <c r="F11" s="243"/>
      <c r="G11" s="243"/>
      <c r="H11" s="243"/>
      <c r="I11" s="243"/>
      <c r="J11" s="243"/>
      <c r="K11" s="243"/>
      <c r="L11" s="244"/>
    </row>
    <row r="12" spans="2:12" ht="6.75" customHeight="1" x14ac:dyDescent="0.3">
      <c r="B12" s="80"/>
      <c r="C12" s="81"/>
      <c r="D12" s="81"/>
      <c r="E12" s="81"/>
      <c r="F12" s="81"/>
      <c r="G12" s="81"/>
      <c r="H12" s="81"/>
      <c r="I12" s="81"/>
      <c r="J12" s="81"/>
      <c r="K12" s="81"/>
      <c r="L12" s="82"/>
    </row>
    <row r="13" spans="2:12" ht="15" customHeight="1" x14ac:dyDescent="0.3">
      <c r="B13" s="235" t="s">
        <v>0</v>
      </c>
      <c r="C13" s="236"/>
      <c r="D13" s="236"/>
      <c r="E13" s="243">
        <f>'Cost Estimate'!E14</f>
        <v>0</v>
      </c>
      <c r="F13" s="243"/>
      <c r="G13" s="243"/>
      <c r="H13" s="243"/>
      <c r="I13" s="243"/>
      <c r="J13" s="243"/>
      <c r="K13" s="243"/>
      <c r="L13" s="244"/>
    </row>
    <row r="14" spans="2:12" ht="6.75" customHeight="1" x14ac:dyDescent="0.3">
      <c r="B14" s="80"/>
      <c r="C14" s="81"/>
      <c r="D14" s="81"/>
      <c r="E14" s="81"/>
      <c r="F14" s="81"/>
      <c r="G14" s="81"/>
      <c r="H14" s="81"/>
      <c r="I14" s="81"/>
      <c r="J14" s="81"/>
      <c r="K14" s="81"/>
      <c r="L14" s="82"/>
    </row>
    <row r="15" spans="2:12" x14ac:dyDescent="0.3">
      <c r="B15" s="235" t="s">
        <v>73</v>
      </c>
      <c r="C15" s="236"/>
      <c r="D15" s="236"/>
      <c r="E15" s="243">
        <f>'Cost Estimate'!O10</f>
        <v>0</v>
      </c>
      <c r="F15" s="243"/>
      <c r="G15" s="243"/>
      <c r="H15" s="243"/>
      <c r="I15" s="243"/>
      <c r="J15" s="243"/>
      <c r="K15" s="243"/>
      <c r="L15" s="244"/>
    </row>
    <row r="16" spans="2:12" ht="6.75" customHeight="1" thickBot="1" x14ac:dyDescent="0.35">
      <c r="B16" s="83"/>
      <c r="C16" s="84"/>
      <c r="D16" s="84"/>
      <c r="E16" s="84"/>
      <c r="F16" s="84"/>
      <c r="G16" s="84"/>
      <c r="H16" s="84"/>
      <c r="I16" s="84"/>
      <c r="J16" s="84"/>
      <c r="K16" s="84"/>
      <c r="L16" s="85"/>
    </row>
    <row r="17" spans="2:12" s="86" customFormat="1" ht="15" customHeight="1" x14ac:dyDescent="0.3">
      <c r="B17" s="228">
        <v>1</v>
      </c>
      <c r="C17" s="226" t="s">
        <v>8</v>
      </c>
      <c r="D17" s="226"/>
      <c r="E17" s="226"/>
      <c r="F17" s="226"/>
      <c r="G17" s="226"/>
      <c r="H17" s="226"/>
      <c r="I17" s="226"/>
      <c r="J17" s="226"/>
      <c r="K17" s="226"/>
      <c r="L17" s="227"/>
    </row>
    <row r="18" spans="2:12" x14ac:dyDescent="0.3">
      <c r="B18" s="229"/>
      <c r="C18" s="511" t="s">
        <v>110</v>
      </c>
      <c r="D18" s="245"/>
      <c r="E18" s="245"/>
      <c r="F18" s="245"/>
      <c r="G18" s="245"/>
      <c r="H18" s="245"/>
      <c r="I18" s="245"/>
      <c r="J18" s="245"/>
      <c r="K18" s="245"/>
      <c r="L18" s="246"/>
    </row>
    <row r="19" spans="2:12" x14ac:dyDescent="0.3">
      <c r="B19" s="229"/>
      <c r="C19" s="245"/>
      <c r="D19" s="245"/>
      <c r="E19" s="245"/>
      <c r="F19" s="245"/>
      <c r="G19" s="245"/>
      <c r="H19" s="245"/>
      <c r="I19" s="245"/>
      <c r="J19" s="245"/>
      <c r="K19" s="245"/>
      <c r="L19" s="246"/>
    </row>
    <row r="20" spans="2:12" x14ac:dyDescent="0.3">
      <c r="B20" s="229"/>
      <c r="C20" s="245"/>
      <c r="D20" s="245"/>
      <c r="E20" s="245"/>
      <c r="F20" s="245"/>
      <c r="G20" s="245"/>
      <c r="H20" s="245"/>
      <c r="I20" s="245"/>
      <c r="J20" s="245"/>
      <c r="K20" s="245"/>
      <c r="L20" s="246"/>
    </row>
    <row r="21" spans="2:12" x14ac:dyDescent="0.3">
      <c r="B21" s="229"/>
      <c r="C21" s="245"/>
      <c r="D21" s="245"/>
      <c r="E21" s="245"/>
      <c r="F21" s="245"/>
      <c r="G21" s="245"/>
      <c r="H21" s="245"/>
      <c r="I21" s="245"/>
      <c r="J21" s="245"/>
      <c r="K21" s="245"/>
      <c r="L21" s="246"/>
    </row>
    <row r="22" spans="2:12" x14ac:dyDescent="0.3">
      <c r="B22" s="229"/>
      <c r="C22" s="245"/>
      <c r="D22" s="245"/>
      <c r="E22" s="245"/>
      <c r="F22" s="245"/>
      <c r="G22" s="245"/>
      <c r="H22" s="245"/>
      <c r="I22" s="245"/>
      <c r="J22" s="245"/>
      <c r="K22" s="245"/>
      <c r="L22" s="246"/>
    </row>
    <row r="23" spans="2:12" x14ac:dyDescent="0.3">
      <c r="B23" s="229"/>
      <c r="C23" s="245"/>
      <c r="D23" s="245"/>
      <c r="E23" s="245"/>
      <c r="F23" s="245"/>
      <c r="G23" s="245"/>
      <c r="H23" s="245"/>
      <c r="I23" s="245"/>
      <c r="J23" s="245"/>
      <c r="K23" s="245"/>
      <c r="L23" s="246"/>
    </row>
    <row r="24" spans="2:12" ht="14.25" customHeight="1" x14ac:dyDescent="0.3">
      <c r="B24" s="229"/>
      <c r="C24" s="245"/>
      <c r="D24" s="245"/>
      <c r="E24" s="245"/>
      <c r="F24" s="245"/>
      <c r="G24" s="245"/>
      <c r="H24" s="245"/>
      <c r="I24" s="245"/>
      <c r="J24" s="245"/>
      <c r="K24" s="245"/>
      <c r="L24" s="246"/>
    </row>
    <row r="25" spans="2:12" x14ac:dyDescent="0.3">
      <c r="B25" s="229"/>
      <c r="C25" s="245"/>
      <c r="D25" s="245"/>
      <c r="E25" s="245"/>
      <c r="F25" s="245"/>
      <c r="G25" s="245"/>
      <c r="H25" s="245"/>
      <c r="I25" s="245"/>
      <c r="J25" s="245"/>
      <c r="K25" s="245"/>
      <c r="L25" s="246"/>
    </row>
    <row r="26" spans="2:12" x14ac:dyDescent="0.3">
      <c r="B26" s="229"/>
      <c r="C26" s="245"/>
      <c r="D26" s="245"/>
      <c r="E26" s="245"/>
      <c r="F26" s="245"/>
      <c r="G26" s="245"/>
      <c r="H26" s="245"/>
      <c r="I26" s="245"/>
      <c r="J26" s="245"/>
      <c r="K26" s="245"/>
      <c r="L26" s="246"/>
    </row>
    <row r="27" spans="2:12" ht="6.75" customHeight="1" x14ac:dyDescent="0.3">
      <c r="B27" s="229"/>
      <c r="C27" s="245"/>
      <c r="D27" s="245"/>
      <c r="E27" s="245"/>
      <c r="F27" s="245"/>
      <c r="G27" s="245"/>
      <c r="H27" s="245"/>
      <c r="I27" s="245"/>
      <c r="J27" s="245"/>
      <c r="K27" s="245"/>
      <c r="L27" s="246"/>
    </row>
    <row r="28" spans="2:12" s="86" customFormat="1" x14ac:dyDescent="0.3">
      <c r="B28" s="229">
        <v>2</v>
      </c>
      <c r="C28" s="262" t="s">
        <v>77</v>
      </c>
      <c r="D28" s="262"/>
      <c r="E28" s="262"/>
      <c r="F28" s="262"/>
      <c r="G28" s="262"/>
      <c r="H28" s="262"/>
      <c r="I28" s="262"/>
      <c r="J28" s="262"/>
      <c r="K28" s="262"/>
      <c r="L28" s="263"/>
    </row>
    <row r="29" spans="2:12" ht="15" customHeight="1" x14ac:dyDescent="0.3">
      <c r="B29" s="229"/>
      <c r="C29" s="511" t="s">
        <v>152</v>
      </c>
      <c r="D29" s="245"/>
      <c r="E29" s="245"/>
      <c r="F29" s="245"/>
      <c r="G29" s="245"/>
      <c r="H29" s="245"/>
      <c r="I29" s="245"/>
      <c r="J29" s="245"/>
      <c r="K29" s="245"/>
      <c r="L29" s="246"/>
    </row>
    <row r="30" spans="2:12" x14ac:dyDescent="0.3">
      <c r="B30" s="229"/>
      <c r="C30" s="245"/>
      <c r="D30" s="245"/>
      <c r="E30" s="245"/>
      <c r="F30" s="245"/>
      <c r="G30" s="245"/>
      <c r="H30" s="245"/>
      <c r="I30" s="245"/>
      <c r="J30" s="245"/>
      <c r="K30" s="245"/>
      <c r="L30" s="246"/>
    </row>
    <row r="31" spans="2:12" x14ac:dyDescent="0.3">
      <c r="B31" s="229"/>
      <c r="C31" s="245"/>
      <c r="D31" s="245"/>
      <c r="E31" s="245"/>
      <c r="F31" s="245"/>
      <c r="G31" s="245"/>
      <c r="H31" s="245"/>
      <c r="I31" s="245"/>
      <c r="J31" s="245"/>
      <c r="K31" s="245"/>
      <c r="L31" s="246"/>
    </row>
    <row r="32" spans="2:12" x14ac:dyDescent="0.3">
      <c r="B32" s="229"/>
      <c r="C32" s="245"/>
      <c r="D32" s="245"/>
      <c r="E32" s="245"/>
      <c r="F32" s="245"/>
      <c r="G32" s="245"/>
      <c r="H32" s="245"/>
      <c r="I32" s="245"/>
      <c r="J32" s="245"/>
      <c r="K32" s="245"/>
      <c r="L32" s="246"/>
    </row>
    <row r="33" spans="2:12" s="86" customFormat="1" x14ac:dyDescent="0.3">
      <c r="B33" s="229"/>
      <c r="C33" s="245"/>
      <c r="D33" s="245"/>
      <c r="E33" s="245"/>
      <c r="F33" s="245"/>
      <c r="G33" s="245"/>
      <c r="H33" s="245"/>
      <c r="I33" s="245"/>
      <c r="J33" s="245"/>
      <c r="K33" s="245"/>
      <c r="L33" s="246"/>
    </row>
    <row r="34" spans="2:12" s="86" customFormat="1" x14ac:dyDescent="0.3">
      <c r="B34" s="229"/>
      <c r="C34" s="245"/>
      <c r="D34" s="245"/>
      <c r="E34" s="245"/>
      <c r="F34" s="245"/>
      <c r="G34" s="245"/>
      <c r="H34" s="245"/>
      <c r="I34" s="245"/>
      <c r="J34" s="245"/>
      <c r="K34" s="245"/>
      <c r="L34" s="246"/>
    </row>
    <row r="35" spans="2:12" ht="6.75" customHeight="1" x14ac:dyDescent="0.3">
      <c r="B35" s="229"/>
      <c r="C35" s="245"/>
      <c r="D35" s="245"/>
      <c r="E35" s="245"/>
      <c r="F35" s="245"/>
      <c r="G35" s="245"/>
      <c r="H35" s="245"/>
      <c r="I35" s="245"/>
      <c r="J35" s="245"/>
      <c r="K35" s="245"/>
      <c r="L35" s="246"/>
    </row>
    <row r="36" spans="2:12" s="86" customFormat="1" x14ac:dyDescent="0.3">
      <c r="B36" s="229">
        <v>3</v>
      </c>
      <c r="C36" s="262" t="s">
        <v>15</v>
      </c>
      <c r="D36" s="262"/>
      <c r="E36" s="262"/>
      <c r="F36" s="262"/>
      <c r="G36" s="262"/>
      <c r="H36" s="262"/>
      <c r="I36" s="262"/>
      <c r="J36" s="262"/>
      <c r="K36" s="262"/>
      <c r="L36" s="263"/>
    </row>
    <row r="37" spans="2:12" ht="15" customHeight="1" x14ac:dyDescent="0.3">
      <c r="B37" s="229"/>
      <c r="C37" s="511" t="s">
        <v>111</v>
      </c>
      <c r="D37" s="245"/>
      <c r="E37" s="245"/>
      <c r="F37" s="245"/>
      <c r="G37" s="245"/>
      <c r="H37" s="245"/>
      <c r="I37" s="245"/>
      <c r="J37" s="245"/>
      <c r="K37" s="245"/>
      <c r="L37" s="246"/>
    </row>
    <row r="38" spans="2:12" ht="15" customHeight="1" x14ac:dyDescent="0.3">
      <c r="B38" s="229"/>
      <c r="C38" s="245"/>
      <c r="D38" s="245"/>
      <c r="E38" s="245"/>
      <c r="F38" s="245"/>
      <c r="G38" s="245"/>
      <c r="H38" s="245"/>
      <c r="I38" s="245"/>
      <c r="J38" s="245"/>
      <c r="K38" s="245"/>
      <c r="L38" s="246"/>
    </row>
    <row r="39" spans="2:12" x14ac:dyDescent="0.3">
      <c r="B39" s="229"/>
      <c r="C39" s="245"/>
      <c r="D39" s="245"/>
      <c r="E39" s="245"/>
      <c r="F39" s="245"/>
      <c r="G39" s="245"/>
      <c r="H39" s="245"/>
      <c r="I39" s="245"/>
      <c r="J39" s="245"/>
      <c r="K39" s="245"/>
      <c r="L39" s="246"/>
    </row>
    <row r="40" spans="2:12" x14ac:dyDescent="0.3">
      <c r="B40" s="229"/>
      <c r="C40" s="245"/>
      <c r="D40" s="245"/>
      <c r="E40" s="245"/>
      <c r="F40" s="245"/>
      <c r="G40" s="245"/>
      <c r="H40" s="245"/>
      <c r="I40" s="245"/>
      <c r="J40" s="245"/>
      <c r="K40" s="245"/>
      <c r="L40" s="246"/>
    </row>
    <row r="41" spans="2:12" s="86" customFormat="1" x14ac:dyDescent="0.3">
      <c r="B41" s="229"/>
      <c r="C41" s="245"/>
      <c r="D41" s="245"/>
      <c r="E41" s="245"/>
      <c r="F41" s="245"/>
      <c r="G41" s="245"/>
      <c r="H41" s="245"/>
      <c r="I41" s="245"/>
      <c r="J41" s="245"/>
      <c r="K41" s="245"/>
      <c r="L41" s="246"/>
    </row>
    <row r="42" spans="2:12" s="86" customFormat="1" x14ac:dyDescent="0.3">
      <c r="B42" s="229"/>
      <c r="C42" s="245"/>
      <c r="D42" s="245"/>
      <c r="E42" s="245"/>
      <c r="F42" s="245"/>
      <c r="G42" s="245"/>
      <c r="H42" s="245"/>
      <c r="I42" s="245"/>
      <c r="J42" s="245"/>
      <c r="K42" s="245"/>
      <c r="L42" s="246"/>
    </row>
    <row r="43" spans="2:12" ht="6.75" customHeight="1" x14ac:dyDescent="0.3">
      <c r="B43" s="229"/>
      <c r="C43" s="245"/>
      <c r="D43" s="245"/>
      <c r="E43" s="245"/>
      <c r="F43" s="245"/>
      <c r="G43" s="245"/>
      <c r="H43" s="245"/>
      <c r="I43" s="245"/>
      <c r="J43" s="245"/>
      <c r="K43" s="245"/>
      <c r="L43" s="246"/>
    </row>
    <row r="44" spans="2:12" s="86" customFormat="1" x14ac:dyDescent="0.3">
      <c r="B44" s="229">
        <v>4</v>
      </c>
      <c r="C44" s="262" t="s">
        <v>90</v>
      </c>
      <c r="D44" s="262"/>
      <c r="E44" s="262"/>
      <c r="F44" s="262"/>
      <c r="G44" s="262"/>
      <c r="H44" s="262"/>
      <c r="I44" s="262"/>
      <c r="J44" s="262"/>
      <c r="K44" s="262"/>
      <c r="L44" s="263"/>
    </row>
    <row r="45" spans="2:12" ht="15" customHeight="1" x14ac:dyDescent="0.3">
      <c r="B45" s="229"/>
      <c r="C45" s="511" t="s">
        <v>112</v>
      </c>
      <c r="D45" s="245"/>
      <c r="E45" s="245"/>
      <c r="F45" s="245"/>
      <c r="G45" s="245"/>
      <c r="H45" s="245"/>
      <c r="I45" s="245"/>
      <c r="J45" s="245"/>
      <c r="K45" s="245"/>
      <c r="L45" s="246"/>
    </row>
    <row r="46" spans="2:12" ht="15" customHeight="1" x14ac:dyDescent="0.3">
      <c r="B46" s="229"/>
      <c r="C46" s="245"/>
      <c r="D46" s="245"/>
      <c r="E46" s="245"/>
      <c r="F46" s="245"/>
      <c r="G46" s="245"/>
      <c r="H46" s="245"/>
      <c r="I46" s="245"/>
      <c r="J46" s="245"/>
      <c r="K46" s="245"/>
      <c r="L46" s="246"/>
    </row>
    <row r="47" spans="2:12" x14ac:dyDescent="0.3">
      <c r="B47" s="229"/>
      <c r="C47" s="245"/>
      <c r="D47" s="245"/>
      <c r="E47" s="245"/>
      <c r="F47" s="245"/>
      <c r="G47" s="245"/>
      <c r="H47" s="245"/>
      <c r="I47" s="245"/>
      <c r="J47" s="245"/>
      <c r="K47" s="245"/>
      <c r="L47" s="246"/>
    </row>
    <row r="48" spans="2:12" x14ac:dyDescent="0.3">
      <c r="B48" s="229"/>
      <c r="C48" s="245"/>
      <c r="D48" s="245"/>
      <c r="E48" s="245"/>
      <c r="F48" s="245"/>
      <c r="G48" s="245"/>
      <c r="H48" s="245"/>
      <c r="I48" s="245"/>
      <c r="J48" s="245"/>
      <c r="K48" s="245"/>
      <c r="L48" s="246"/>
    </row>
    <row r="49" spans="2:12" s="86" customFormat="1" x14ac:dyDescent="0.3">
      <c r="B49" s="229"/>
      <c r="C49" s="245"/>
      <c r="D49" s="245"/>
      <c r="E49" s="245"/>
      <c r="F49" s="245"/>
      <c r="G49" s="245"/>
      <c r="H49" s="245"/>
      <c r="I49" s="245"/>
      <c r="J49" s="245"/>
      <c r="K49" s="245"/>
      <c r="L49" s="246"/>
    </row>
    <row r="50" spans="2:12" s="86" customFormat="1" x14ac:dyDescent="0.3">
      <c r="B50" s="229"/>
      <c r="C50" s="245"/>
      <c r="D50" s="245"/>
      <c r="E50" s="245"/>
      <c r="F50" s="245"/>
      <c r="G50" s="245"/>
      <c r="H50" s="245"/>
      <c r="I50" s="245"/>
      <c r="J50" s="245"/>
      <c r="K50" s="245"/>
      <c r="L50" s="246"/>
    </row>
    <row r="51" spans="2:12" ht="6.75" customHeight="1" x14ac:dyDescent="0.3">
      <c r="B51" s="229"/>
      <c r="C51" s="245"/>
      <c r="D51" s="245"/>
      <c r="E51" s="245"/>
      <c r="F51" s="245"/>
      <c r="G51" s="245"/>
      <c r="H51" s="245"/>
      <c r="I51" s="245"/>
      <c r="J51" s="245"/>
      <c r="K51" s="245"/>
      <c r="L51" s="246"/>
    </row>
    <row r="52" spans="2:12" s="86" customFormat="1" x14ac:dyDescent="0.3">
      <c r="B52" s="229">
        <v>5</v>
      </c>
      <c r="C52" s="262" t="s">
        <v>13</v>
      </c>
      <c r="D52" s="262"/>
      <c r="E52" s="262"/>
      <c r="F52" s="262"/>
      <c r="G52" s="262"/>
      <c r="H52" s="262"/>
      <c r="I52" s="262"/>
      <c r="J52" s="262"/>
      <c r="K52" s="262"/>
      <c r="L52" s="263"/>
    </row>
    <row r="53" spans="2:12" ht="15" customHeight="1" x14ac:dyDescent="0.3">
      <c r="B53" s="229"/>
      <c r="C53" s="511" t="s">
        <v>113</v>
      </c>
      <c r="D53" s="245"/>
      <c r="E53" s="245"/>
      <c r="F53" s="245"/>
      <c r="G53" s="245"/>
      <c r="H53" s="245"/>
      <c r="I53" s="245"/>
      <c r="J53" s="245"/>
      <c r="K53" s="245"/>
      <c r="L53" s="246"/>
    </row>
    <row r="54" spans="2:12" ht="15" customHeight="1" x14ac:dyDescent="0.3">
      <c r="B54" s="229"/>
      <c r="C54" s="245"/>
      <c r="D54" s="245"/>
      <c r="E54" s="245"/>
      <c r="F54" s="245"/>
      <c r="G54" s="245"/>
      <c r="H54" s="245"/>
      <c r="I54" s="245"/>
      <c r="J54" s="245"/>
      <c r="K54" s="245"/>
      <c r="L54" s="246"/>
    </row>
    <row r="55" spans="2:12" x14ac:dyDescent="0.3">
      <c r="B55" s="229"/>
      <c r="C55" s="245"/>
      <c r="D55" s="245"/>
      <c r="E55" s="245"/>
      <c r="F55" s="245"/>
      <c r="G55" s="245"/>
      <c r="H55" s="245"/>
      <c r="I55" s="245"/>
      <c r="J55" s="245"/>
      <c r="K55" s="245"/>
      <c r="L55" s="246"/>
    </row>
    <row r="56" spans="2:12" x14ac:dyDescent="0.3">
      <c r="B56" s="229"/>
      <c r="C56" s="245"/>
      <c r="D56" s="245"/>
      <c r="E56" s="245"/>
      <c r="F56" s="245"/>
      <c r="G56" s="245"/>
      <c r="H56" s="245"/>
      <c r="I56" s="245"/>
      <c r="J56" s="245"/>
      <c r="K56" s="245"/>
      <c r="L56" s="246"/>
    </row>
    <row r="57" spans="2:12" s="86" customFormat="1" x14ac:dyDescent="0.3">
      <c r="B57" s="229"/>
      <c r="C57" s="245"/>
      <c r="D57" s="245"/>
      <c r="E57" s="245"/>
      <c r="F57" s="245"/>
      <c r="G57" s="245"/>
      <c r="H57" s="245"/>
      <c r="I57" s="245"/>
      <c r="J57" s="245"/>
      <c r="K57" s="245"/>
      <c r="L57" s="246"/>
    </row>
    <row r="58" spans="2:12" s="86" customFormat="1" x14ac:dyDescent="0.3">
      <c r="B58" s="229"/>
      <c r="C58" s="245"/>
      <c r="D58" s="245"/>
      <c r="E58" s="245"/>
      <c r="F58" s="245"/>
      <c r="G58" s="245"/>
      <c r="H58" s="245"/>
      <c r="I58" s="245"/>
      <c r="J58" s="245"/>
      <c r="K58" s="245"/>
      <c r="L58" s="246"/>
    </row>
    <row r="59" spans="2:12" ht="6.75" customHeight="1" x14ac:dyDescent="0.3">
      <c r="B59" s="229"/>
      <c r="C59" s="245"/>
      <c r="D59" s="245"/>
      <c r="E59" s="245"/>
      <c r="F59" s="245"/>
      <c r="G59" s="245"/>
      <c r="H59" s="245"/>
      <c r="I59" s="245"/>
      <c r="J59" s="245"/>
      <c r="K59" s="245"/>
      <c r="L59" s="246"/>
    </row>
    <row r="60" spans="2:12" s="86" customFormat="1" x14ac:dyDescent="0.3">
      <c r="B60" s="229">
        <v>6</v>
      </c>
      <c r="C60" s="262" t="s">
        <v>24</v>
      </c>
      <c r="D60" s="262"/>
      <c r="E60" s="262"/>
      <c r="F60" s="262"/>
      <c r="G60" s="262"/>
      <c r="H60" s="262"/>
      <c r="I60" s="262"/>
      <c r="J60" s="262"/>
      <c r="K60" s="262"/>
      <c r="L60" s="263"/>
    </row>
    <row r="61" spans="2:12" ht="15" customHeight="1" x14ac:dyDescent="0.3">
      <c r="B61" s="229"/>
      <c r="C61" s="511" t="s">
        <v>153</v>
      </c>
      <c r="D61" s="245"/>
      <c r="E61" s="245"/>
      <c r="F61" s="245"/>
      <c r="G61" s="245"/>
      <c r="H61" s="245"/>
      <c r="I61" s="245"/>
      <c r="J61" s="245"/>
      <c r="K61" s="245"/>
      <c r="L61" s="246"/>
    </row>
    <row r="62" spans="2:12" ht="15" customHeight="1" x14ac:dyDescent="0.3">
      <c r="B62" s="229"/>
      <c r="C62" s="245"/>
      <c r="D62" s="245"/>
      <c r="E62" s="245"/>
      <c r="F62" s="245"/>
      <c r="G62" s="245"/>
      <c r="H62" s="245"/>
      <c r="I62" s="245"/>
      <c r="J62" s="245"/>
      <c r="K62" s="245"/>
      <c r="L62" s="246"/>
    </row>
    <row r="63" spans="2:12" ht="15" customHeight="1" x14ac:dyDescent="0.3">
      <c r="B63" s="229"/>
      <c r="C63" s="245"/>
      <c r="D63" s="245"/>
      <c r="E63" s="245"/>
      <c r="F63" s="245"/>
      <c r="G63" s="245"/>
      <c r="H63" s="245"/>
      <c r="I63" s="245"/>
      <c r="J63" s="245"/>
      <c r="K63" s="245"/>
      <c r="L63" s="246"/>
    </row>
    <row r="64" spans="2:12" ht="15" customHeight="1" x14ac:dyDescent="0.3">
      <c r="B64" s="229"/>
      <c r="C64" s="245"/>
      <c r="D64" s="245"/>
      <c r="E64" s="245"/>
      <c r="F64" s="245"/>
      <c r="G64" s="245"/>
      <c r="H64" s="245"/>
      <c r="I64" s="245"/>
      <c r="J64" s="245"/>
      <c r="K64" s="245"/>
      <c r="L64" s="246"/>
    </row>
    <row r="65" spans="2:12" s="86" customFormat="1" ht="15" customHeight="1" x14ac:dyDescent="0.3">
      <c r="B65" s="229"/>
      <c r="C65" s="245"/>
      <c r="D65" s="245"/>
      <c r="E65" s="245"/>
      <c r="F65" s="245"/>
      <c r="G65" s="245"/>
      <c r="H65" s="245"/>
      <c r="I65" s="245"/>
      <c r="J65" s="245"/>
      <c r="K65" s="245"/>
      <c r="L65" s="246"/>
    </row>
    <row r="66" spans="2:12" s="86" customFormat="1" ht="15" customHeight="1" x14ac:dyDescent="0.3">
      <c r="B66" s="229"/>
      <c r="C66" s="245"/>
      <c r="D66" s="245"/>
      <c r="E66" s="245"/>
      <c r="F66" s="245"/>
      <c r="G66" s="245"/>
      <c r="H66" s="245"/>
      <c r="I66" s="245"/>
      <c r="J66" s="245"/>
      <c r="K66" s="245"/>
      <c r="L66" s="246"/>
    </row>
    <row r="67" spans="2:12" ht="6.75" customHeight="1" thickBot="1" x14ac:dyDescent="0.35">
      <c r="B67" s="264"/>
      <c r="C67" s="247"/>
      <c r="D67" s="247"/>
      <c r="E67" s="247"/>
      <c r="F67" s="247"/>
      <c r="G67" s="247"/>
      <c r="H67" s="247"/>
      <c r="I67" s="247"/>
      <c r="J67" s="247"/>
      <c r="K67" s="247"/>
      <c r="L67" s="248"/>
    </row>
    <row r="68" spans="2:12" ht="6.75" customHeight="1" thickBot="1" x14ac:dyDescent="0.35">
      <c r="B68" s="87"/>
      <c r="C68" s="88"/>
      <c r="D68" s="88"/>
      <c r="E68" s="88"/>
      <c r="F68" s="88"/>
      <c r="G68" s="88"/>
      <c r="H68" s="88"/>
      <c r="I68" s="88"/>
      <c r="J68" s="88"/>
      <c r="K68" s="89"/>
      <c r="L68" s="90"/>
    </row>
    <row r="69" spans="2:12" ht="6.75" customHeight="1" x14ac:dyDescent="0.3">
      <c r="B69" s="80"/>
      <c r="C69" s="81"/>
      <c r="D69" s="81"/>
      <c r="E69" s="81"/>
      <c r="F69" s="81"/>
      <c r="G69" s="81"/>
      <c r="H69" s="81"/>
      <c r="I69" s="81"/>
      <c r="J69" s="81"/>
      <c r="K69" s="81"/>
      <c r="L69" s="82"/>
    </row>
    <row r="70" spans="2:12" s="86" customFormat="1" x14ac:dyDescent="0.3">
      <c r="B70" s="91" t="s">
        <v>2</v>
      </c>
      <c r="C70" s="238" t="s">
        <v>3</v>
      </c>
      <c r="D70" s="239"/>
      <c r="E70" s="239"/>
      <c r="F70" s="240"/>
      <c r="G70" s="241" t="s">
        <v>4</v>
      </c>
      <c r="H70" s="241"/>
      <c r="I70" s="241" t="s">
        <v>5</v>
      </c>
      <c r="J70" s="241"/>
      <c r="K70" s="241" t="s">
        <v>6</v>
      </c>
      <c r="L70" s="242"/>
    </row>
    <row r="71" spans="2:12" x14ac:dyDescent="0.3">
      <c r="B71" s="98"/>
      <c r="C71" s="249"/>
      <c r="D71" s="250"/>
      <c r="E71" s="250"/>
      <c r="F71" s="251"/>
      <c r="G71" s="252"/>
      <c r="H71" s="252"/>
      <c r="I71" s="252"/>
      <c r="J71" s="252"/>
      <c r="K71" s="253"/>
      <c r="L71" s="254"/>
    </row>
    <row r="72" spans="2:12" ht="14.4" thickBot="1" x14ac:dyDescent="0.35">
      <c r="B72" s="99"/>
      <c r="C72" s="255"/>
      <c r="D72" s="256"/>
      <c r="E72" s="256"/>
      <c r="F72" s="257"/>
      <c r="G72" s="258"/>
      <c r="H72" s="259"/>
      <c r="I72" s="258"/>
      <c r="J72" s="259"/>
      <c r="K72" s="260"/>
      <c r="L72" s="261"/>
    </row>
    <row r="73" spans="2:12" s="81" customFormat="1" ht="6.75" customHeight="1" x14ac:dyDescent="0.3"/>
    <row r="74" spans="2:12" s="81" customFormat="1" ht="6.75" customHeight="1" x14ac:dyDescent="0.3">
      <c r="D74" s="92"/>
    </row>
    <row r="75" spans="2:12" s="81" customFormat="1" ht="14.25" customHeight="1" x14ac:dyDescent="0.3">
      <c r="C75" s="92"/>
    </row>
    <row r="76" spans="2:12" s="81" customFormat="1" ht="29.25" customHeight="1" x14ac:dyDescent="0.3">
      <c r="C76" s="230"/>
      <c r="D76" s="230"/>
      <c r="E76" s="230"/>
      <c r="F76" s="230"/>
      <c r="G76" s="230"/>
      <c r="H76" s="230"/>
      <c r="I76" s="230"/>
      <c r="J76" s="230"/>
      <c r="K76" s="230"/>
      <c r="L76" s="230"/>
    </row>
    <row r="77" spans="2:12" s="81" customFormat="1" x14ac:dyDescent="0.3"/>
    <row r="78" spans="2:12" x14ac:dyDescent="0.3">
      <c r="B78" s="93"/>
      <c r="L78" s="94"/>
    </row>
    <row r="79" spans="2:12" x14ac:dyDescent="0.3">
      <c r="B79" s="93"/>
      <c r="L79" s="94"/>
    </row>
    <row r="80" spans="2:12" x14ac:dyDescent="0.3">
      <c r="B80" s="93"/>
      <c r="L80" s="94"/>
    </row>
    <row r="81" spans="2:12" x14ac:dyDescent="0.3">
      <c r="B81" s="93"/>
      <c r="L81" s="94"/>
    </row>
    <row r="82" spans="2:12" x14ac:dyDescent="0.3">
      <c r="B82" s="93"/>
      <c r="L82" s="94"/>
    </row>
    <row r="83" spans="2:12" x14ac:dyDescent="0.3">
      <c r="B83" s="93"/>
      <c r="L83" s="94"/>
    </row>
    <row r="84" spans="2:12" x14ac:dyDescent="0.3">
      <c r="B84" s="93"/>
      <c r="L84" s="94"/>
    </row>
    <row r="85" spans="2:12" x14ac:dyDescent="0.3">
      <c r="B85" s="93"/>
      <c r="L85" s="94"/>
    </row>
    <row r="86" spans="2:12" x14ac:dyDescent="0.3">
      <c r="B86" s="93"/>
      <c r="L86" s="94"/>
    </row>
    <row r="87" spans="2:12" x14ac:dyDescent="0.3">
      <c r="B87" s="93"/>
      <c r="L87" s="94"/>
    </row>
    <row r="88" spans="2:12" x14ac:dyDescent="0.3">
      <c r="B88" s="93"/>
      <c r="L88" s="94"/>
    </row>
    <row r="89" spans="2:12" x14ac:dyDescent="0.3">
      <c r="B89" s="93"/>
      <c r="L89" s="94"/>
    </row>
    <row r="90" spans="2:12" x14ac:dyDescent="0.3">
      <c r="B90" s="93"/>
      <c r="L90" s="94"/>
    </row>
    <row r="91" spans="2:12" x14ac:dyDescent="0.3">
      <c r="B91" s="93"/>
      <c r="L91" s="94"/>
    </row>
    <row r="92" spans="2:12" x14ac:dyDescent="0.3">
      <c r="B92" s="93"/>
      <c r="L92" s="94"/>
    </row>
    <row r="93" spans="2:12" x14ac:dyDescent="0.3">
      <c r="B93" s="93"/>
      <c r="L93" s="94"/>
    </row>
    <row r="94" spans="2:12" x14ac:dyDescent="0.3">
      <c r="B94" s="93"/>
      <c r="L94" s="94"/>
    </row>
    <row r="95" spans="2:12" x14ac:dyDescent="0.3">
      <c r="B95" s="93"/>
      <c r="L95" s="94"/>
    </row>
    <row r="96" spans="2:12" x14ac:dyDescent="0.3">
      <c r="B96" s="93"/>
      <c r="L96" s="94"/>
    </row>
    <row r="97" spans="2:12" x14ac:dyDescent="0.3">
      <c r="B97" s="93"/>
      <c r="L97" s="94"/>
    </row>
    <row r="98" spans="2:12" x14ac:dyDescent="0.3">
      <c r="B98" s="93"/>
      <c r="L98" s="94"/>
    </row>
    <row r="99" spans="2:12" x14ac:dyDescent="0.3">
      <c r="B99" s="93"/>
      <c r="L99" s="94"/>
    </row>
    <row r="100" spans="2:12" x14ac:dyDescent="0.3">
      <c r="B100" s="93"/>
      <c r="L100" s="94"/>
    </row>
    <row r="101" spans="2:12" x14ac:dyDescent="0.3">
      <c r="B101" s="93"/>
      <c r="L101" s="94"/>
    </row>
    <row r="102" spans="2:12" x14ac:dyDescent="0.3">
      <c r="B102" s="93"/>
      <c r="L102" s="94"/>
    </row>
    <row r="103" spans="2:12" x14ac:dyDescent="0.3">
      <c r="B103" s="93"/>
      <c r="L103" s="94"/>
    </row>
    <row r="104" spans="2:12" x14ac:dyDescent="0.3">
      <c r="B104" s="93"/>
      <c r="L104" s="94"/>
    </row>
    <row r="105" spans="2:12" x14ac:dyDescent="0.3">
      <c r="B105" s="93"/>
      <c r="L105" s="94"/>
    </row>
    <row r="106" spans="2:12" x14ac:dyDescent="0.3">
      <c r="B106" s="93"/>
      <c r="L106" s="94"/>
    </row>
    <row r="107" spans="2:12" x14ac:dyDescent="0.3">
      <c r="B107" s="93"/>
      <c r="L107" s="94"/>
    </row>
    <row r="108" spans="2:12" x14ac:dyDescent="0.3">
      <c r="B108" s="93"/>
      <c r="L108" s="94"/>
    </row>
    <row r="109" spans="2:12" x14ac:dyDescent="0.3">
      <c r="B109" s="93"/>
      <c r="L109" s="94"/>
    </row>
    <row r="110" spans="2:12" x14ac:dyDescent="0.3">
      <c r="B110" s="93"/>
      <c r="L110" s="94"/>
    </row>
    <row r="111" spans="2:12" x14ac:dyDescent="0.3">
      <c r="B111" s="93"/>
      <c r="L111" s="94"/>
    </row>
    <row r="112" spans="2:12" x14ac:dyDescent="0.3">
      <c r="B112" s="93"/>
      <c r="L112" s="94"/>
    </row>
    <row r="113" spans="2:12" x14ac:dyDescent="0.3">
      <c r="B113" s="93"/>
      <c r="L113" s="94"/>
    </row>
    <row r="114" spans="2:12" x14ac:dyDescent="0.3">
      <c r="B114" s="93"/>
      <c r="L114" s="94"/>
    </row>
    <row r="115" spans="2:12" x14ac:dyDescent="0.3">
      <c r="B115" s="93"/>
      <c r="L115" s="94"/>
    </row>
    <row r="116" spans="2:12" x14ac:dyDescent="0.3">
      <c r="B116" s="93"/>
      <c r="L116" s="94"/>
    </row>
    <row r="117" spans="2:12" x14ac:dyDescent="0.3">
      <c r="B117" s="93"/>
      <c r="L117" s="94"/>
    </row>
    <row r="118" spans="2:12" x14ac:dyDescent="0.3">
      <c r="B118" s="93"/>
      <c r="L118" s="94"/>
    </row>
    <row r="119" spans="2:12" ht="14.4" thickBot="1" x14ac:dyDescent="0.35">
      <c r="B119" s="95"/>
      <c r="C119" s="96"/>
      <c r="D119" s="96"/>
      <c r="E119" s="96"/>
      <c r="F119" s="96"/>
      <c r="G119" s="96"/>
      <c r="H119" s="96"/>
      <c r="I119" s="96"/>
      <c r="J119" s="96"/>
      <c r="K119" s="96"/>
      <c r="L119" s="97"/>
    </row>
  </sheetData>
  <sheetProtection algorithmName="SHA-512" hashValue="vZ+bAwQynVIN75ZdoxCrPiFDOYI04luLBUvrnK4NnMmlNrta2Ir1G9PoJAfKYLFnYBHYG2TvcsEbVczQeTzBEA==" saltValue="VSnT4JVFTZxymGVIWDVwqg==" spinCount="100000" sheet="1" selectLockedCells="1"/>
  <mergeCells count="43">
    <mergeCell ref="B28:B35"/>
    <mergeCell ref="C60:L60"/>
    <mergeCell ref="B60:B67"/>
    <mergeCell ref="B52:B59"/>
    <mergeCell ref="B44:B51"/>
    <mergeCell ref="B36:B43"/>
    <mergeCell ref="C53:L59"/>
    <mergeCell ref="C45:L51"/>
    <mergeCell ref="C28:L28"/>
    <mergeCell ref="C36:L36"/>
    <mergeCell ref="C44:L44"/>
    <mergeCell ref="C52:L52"/>
    <mergeCell ref="C76:L76"/>
    <mergeCell ref="C71:F71"/>
    <mergeCell ref="G71:H71"/>
    <mergeCell ref="I71:J71"/>
    <mergeCell ref="K71:L71"/>
    <mergeCell ref="C72:F72"/>
    <mergeCell ref="G72:H72"/>
    <mergeCell ref="I72:J72"/>
    <mergeCell ref="K72:L72"/>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17:L17"/>
    <mergeCell ref="B17:B27"/>
    <mergeCell ref="B6:L6"/>
    <mergeCell ref="B7:D7"/>
    <mergeCell ref="E7:L7"/>
    <mergeCell ref="B9:D9"/>
  </mergeCells>
  <pageMargins left="0" right="0" top="0" bottom="0" header="0" footer="0"/>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230F-0899-44F3-8140-51F45469FB22}">
  <sheetPr>
    <pageSetUpPr fitToPage="1"/>
  </sheetPr>
  <dimension ref="A1:S69"/>
  <sheetViews>
    <sheetView view="pageBreakPreview" topLeftCell="A10" zoomScale="85" zoomScaleNormal="100" zoomScaleSheetLayoutView="85" workbookViewId="0">
      <selection activeCell="I17" sqref="I17:J31"/>
    </sheetView>
  </sheetViews>
  <sheetFormatPr defaultColWidth="9.109375" defaultRowHeight="13.2" x14ac:dyDescent="0.25"/>
  <cols>
    <col min="1" max="1" width="2.33203125" style="11" customWidth="1"/>
    <col min="2" max="3" width="19.109375" style="15" customWidth="1"/>
    <col min="4" max="4" width="5.33203125" style="15" customWidth="1"/>
    <col min="5" max="9" width="12" style="15" customWidth="1"/>
    <col min="10" max="10" width="13" style="15" customWidth="1"/>
    <col min="11" max="11" width="12.88671875" style="15" customWidth="1"/>
    <col min="12" max="12" width="13" style="15" customWidth="1"/>
    <col min="13" max="13" width="2.33203125" style="12" customWidth="1"/>
    <col min="14" max="14" width="9.109375" style="15"/>
    <col min="15" max="15" width="9" style="132" customWidth="1"/>
    <col min="16" max="16" width="9.109375" style="139"/>
    <col min="17" max="16384" width="9.109375" style="16"/>
  </cols>
  <sheetData>
    <row r="1" spans="1:19" s="11" customFormat="1" x14ac:dyDescent="0.25">
      <c r="B1" s="12"/>
      <c r="C1" s="12"/>
      <c r="D1" s="12"/>
      <c r="E1" s="12"/>
      <c r="F1" s="12"/>
      <c r="G1" s="12"/>
      <c r="H1" s="12"/>
      <c r="I1" s="12"/>
      <c r="J1" s="12"/>
      <c r="K1" s="12"/>
      <c r="L1" s="12"/>
      <c r="M1" s="12"/>
      <c r="N1" s="12"/>
      <c r="O1" s="133"/>
      <c r="P1" s="138"/>
    </row>
    <row r="2" spans="1:19" s="1" customFormat="1" x14ac:dyDescent="0.3">
      <c r="O2" s="126"/>
      <c r="P2" s="126"/>
    </row>
    <row r="3" spans="1:19" s="1" customFormat="1" ht="15.75" customHeight="1" x14ac:dyDescent="0.3">
      <c r="B3" s="274" t="s">
        <v>37</v>
      </c>
      <c r="C3" s="274"/>
      <c r="D3" s="274"/>
      <c r="E3" s="274"/>
      <c r="F3" s="274"/>
      <c r="G3" s="274"/>
      <c r="H3" s="274"/>
      <c r="I3" s="274"/>
      <c r="J3" s="274"/>
      <c r="K3" s="274"/>
      <c r="L3" s="274"/>
      <c r="O3" s="126"/>
      <c r="P3" s="126"/>
    </row>
    <row r="4" spans="1:19" s="1" customFormat="1" ht="15" customHeight="1" x14ac:dyDescent="0.3">
      <c r="B4" s="274"/>
      <c r="C4" s="274"/>
      <c r="D4" s="274"/>
      <c r="E4" s="274"/>
      <c r="F4" s="274"/>
      <c r="G4" s="274"/>
      <c r="H4" s="274"/>
      <c r="I4" s="274"/>
      <c r="J4" s="274"/>
      <c r="K4" s="274"/>
      <c r="L4" s="274"/>
      <c r="O4" s="126"/>
      <c r="P4" s="126"/>
    </row>
    <row r="5" spans="1:19" s="1" customFormat="1" ht="24" customHeight="1" thickBot="1" x14ac:dyDescent="0.35">
      <c r="B5" s="274"/>
      <c r="C5" s="274"/>
      <c r="D5" s="274"/>
      <c r="E5" s="274"/>
      <c r="F5" s="274"/>
      <c r="G5" s="274"/>
      <c r="H5" s="274"/>
      <c r="I5" s="274"/>
      <c r="J5" s="274"/>
      <c r="K5" s="274"/>
      <c r="L5" s="274"/>
      <c r="O5" s="126"/>
      <c r="P5" s="126"/>
    </row>
    <row r="6" spans="1:19" s="1" customFormat="1" ht="15" customHeight="1" x14ac:dyDescent="0.3">
      <c r="B6" s="161" t="s">
        <v>7</v>
      </c>
      <c r="C6" s="162"/>
      <c r="D6" s="162"/>
      <c r="E6" s="277">
        <f>'Cost Estimate'!E8</f>
        <v>0</v>
      </c>
      <c r="F6" s="277"/>
      <c r="G6" s="277"/>
      <c r="H6" s="277"/>
      <c r="I6" s="277"/>
      <c r="J6" s="277"/>
      <c r="K6" s="277"/>
      <c r="L6" s="278"/>
      <c r="M6" s="3"/>
      <c r="O6" s="126"/>
      <c r="P6" s="126"/>
    </row>
    <row r="7" spans="1:19" s="1" customFormat="1" ht="6.75" customHeight="1" x14ac:dyDescent="0.3">
      <c r="B7" s="64"/>
      <c r="C7" s="65"/>
      <c r="D7" s="65"/>
      <c r="E7" s="65"/>
      <c r="F7" s="65"/>
      <c r="G7" s="65"/>
      <c r="H7" s="65"/>
      <c r="I7" s="65"/>
      <c r="J7" s="65"/>
      <c r="K7" s="65"/>
      <c r="L7" s="66"/>
      <c r="M7" s="3"/>
      <c r="O7" s="126"/>
      <c r="P7" s="126"/>
    </row>
    <row r="8" spans="1:19" s="1" customFormat="1" ht="15" customHeight="1" x14ac:dyDescent="0.3">
      <c r="B8" s="142" t="s">
        <v>114</v>
      </c>
      <c r="C8" s="143"/>
      <c r="D8" s="143"/>
      <c r="E8" s="284">
        <f>'Cost Estimate'!E10</f>
        <v>0</v>
      </c>
      <c r="F8" s="284"/>
      <c r="G8" s="284"/>
      <c r="H8" s="284"/>
      <c r="I8" s="284"/>
      <c r="J8" s="284"/>
      <c r="K8" s="284"/>
      <c r="L8" s="285"/>
      <c r="M8" s="3"/>
      <c r="O8" s="126"/>
      <c r="P8" s="126"/>
    </row>
    <row r="9" spans="1:19" s="1" customFormat="1" ht="6.75" customHeight="1" x14ac:dyDescent="0.3">
      <c r="B9" s="64"/>
      <c r="C9" s="65"/>
      <c r="D9" s="65"/>
      <c r="E9" s="65"/>
      <c r="F9" s="65"/>
      <c r="G9" s="65"/>
      <c r="H9" s="65"/>
      <c r="I9" s="65"/>
      <c r="J9" s="65"/>
      <c r="K9" s="65"/>
      <c r="L9" s="66"/>
      <c r="M9" s="3"/>
      <c r="O9" s="126"/>
      <c r="P9" s="126"/>
    </row>
    <row r="10" spans="1:19" s="1" customFormat="1" ht="15" customHeight="1" x14ac:dyDescent="0.3">
      <c r="B10" s="142" t="s">
        <v>141</v>
      </c>
      <c r="C10" s="143"/>
      <c r="D10" s="143"/>
      <c r="E10" s="275">
        <f>SUM('Cost Estimate'!O89:P89)</f>
        <v>0</v>
      </c>
      <c r="F10" s="275"/>
      <c r="G10" s="275"/>
      <c r="H10" s="275"/>
      <c r="I10" s="275"/>
      <c r="J10" s="275"/>
      <c r="K10" s="275"/>
      <c r="L10" s="276"/>
      <c r="M10" s="3"/>
      <c r="O10" s="126"/>
      <c r="P10" s="126"/>
    </row>
    <row r="11" spans="1:19" s="1" customFormat="1" ht="6.75" customHeight="1" x14ac:dyDescent="0.3">
      <c r="B11" s="281"/>
      <c r="C11" s="282"/>
      <c r="D11" s="282"/>
      <c r="E11" s="282"/>
      <c r="F11" s="282"/>
      <c r="G11" s="282"/>
      <c r="H11" s="282"/>
      <c r="I11" s="282"/>
      <c r="J11" s="282"/>
      <c r="K11" s="282"/>
      <c r="L11" s="283"/>
      <c r="M11" s="3"/>
      <c r="O11" s="126"/>
      <c r="P11" s="126"/>
    </row>
    <row r="12" spans="1:19" s="1" customFormat="1" ht="15" customHeight="1" x14ac:dyDescent="0.3">
      <c r="B12" s="142" t="s">
        <v>38</v>
      </c>
      <c r="C12" s="143"/>
      <c r="D12" s="143"/>
      <c r="E12" s="279">
        <f>SUM('Cost Estimate'!N28:P28)</f>
        <v>0</v>
      </c>
      <c r="F12" s="279"/>
      <c r="G12" s="279"/>
      <c r="H12" s="279"/>
      <c r="I12" s="143" t="s">
        <v>78</v>
      </c>
      <c r="J12" s="143"/>
      <c r="K12" s="143"/>
      <c r="L12" s="280"/>
      <c r="M12" s="3"/>
      <c r="O12" s="126"/>
      <c r="P12" s="126"/>
    </row>
    <row r="13" spans="1:19" s="1" customFormat="1" ht="6.75" customHeight="1" thickBot="1" x14ac:dyDescent="0.35">
      <c r="B13" s="271"/>
      <c r="C13" s="272"/>
      <c r="D13" s="272"/>
      <c r="E13" s="272"/>
      <c r="F13" s="272"/>
      <c r="G13" s="272"/>
      <c r="H13" s="272"/>
      <c r="I13" s="272"/>
      <c r="J13" s="272"/>
      <c r="K13" s="272"/>
      <c r="L13" s="273"/>
      <c r="M13" s="3"/>
      <c r="O13" s="126"/>
      <c r="P13" s="126"/>
    </row>
    <row r="14" spans="1:19" s="11" customFormat="1" x14ac:dyDescent="0.25">
      <c r="B14" s="25"/>
      <c r="C14" s="26"/>
      <c r="D14" s="26"/>
      <c r="E14" s="26"/>
      <c r="F14" s="26"/>
      <c r="G14" s="26"/>
      <c r="H14" s="26"/>
      <c r="I14" s="26"/>
      <c r="J14" s="26"/>
      <c r="K14" s="26"/>
      <c r="L14" s="27"/>
      <c r="M14" s="23"/>
      <c r="N14" s="12"/>
      <c r="O14" s="133"/>
      <c r="P14" s="138"/>
    </row>
    <row r="15" spans="1:19" s="11" customFormat="1" ht="45" customHeight="1" x14ac:dyDescent="0.25">
      <c r="B15" s="28"/>
      <c r="C15" s="23"/>
      <c r="D15" s="23"/>
      <c r="E15" s="265" t="s">
        <v>125</v>
      </c>
      <c r="F15" s="266"/>
      <c r="G15" s="266"/>
      <c r="H15" s="266"/>
      <c r="I15" s="147" t="s">
        <v>147</v>
      </c>
      <c r="J15" s="267"/>
      <c r="K15" s="267"/>
      <c r="L15" s="268"/>
      <c r="M15" s="23"/>
      <c r="N15" s="12"/>
      <c r="O15" s="130" t="s">
        <v>125</v>
      </c>
      <c r="P15" s="139"/>
      <c r="Q15" s="16"/>
      <c r="R15" s="16"/>
      <c r="S15" s="16"/>
    </row>
    <row r="16" spans="1:19" s="14" customFormat="1" ht="69" customHeight="1" x14ac:dyDescent="0.25">
      <c r="A16" s="13"/>
      <c r="B16" s="29" t="s">
        <v>33</v>
      </c>
      <c r="C16" s="269" t="s">
        <v>34</v>
      </c>
      <c r="D16" s="269"/>
      <c r="E16" s="269" t="s">
        <v>35</v>
      </c>
      <c r="F16" s="269"/>
      <c r="G16" s="269" t="s">
        <v>123</v>
      </c>
      <c r="H16" s="269"/>
      <c r="I16" s="269" t="s">
        <v>35</v>
      </c>
      <c r="J16" s="269"/>
      <c r="K16" s="269" t="s">
        <v>124</v>
      </c>
      <c r="L16" s="270"/>
      <c r="M16" s="24"/>
      <c r="O16" s="131" t="s">
        <v>149</v>
      </c>
      <c r="P16" s="139"/>
      <c r="Q16" s="16"/>
      <c r="R16" s="16"/>
      <c r="S16" s="16"/>
    </row>
    <row r="17" spans="2:15" ht="14.4" customHeight="1" x14ac:dyDescent="0.25">
      <c r="B17" s="286" t="s">
        <v>25</v>
      </c>
      <c r="C17" s="269" t="s">
        <v>26</v>
      </c>
      <c r="D17" s="269"/>
      <c r="E17" s="287"/>
      <c r="F17" s="287"/>
      <c r="G17" s="288">
        <f>E17</f>
        <v>0</v>
      </c>
      <c r="H17" s="288"/>
      <c r="I17" s="287"/>
      <c r="J17" s="287"/>
      <c r="K17" s="288">
        <f>I17</f>
        <v>0</v>
      </c>
      <c r="L17" s="289"/>
      <c r="M17" s="23"/>
      <c r="O17" s="131"/>
    </row>
    <row r="18" spans="2:15" x14ac:dyDescent="0.25">
      <c r="B18" s="286"/>
      <c r="C18" s="269" t="s">
        <v>27</v>
      </c>
      <c r="D18" s="269"/>
      <c r="E18" s="287"/>
      <c r="F18" s="287"/>
      <c r="G18" s="288">
        <f>G17+E18</f>
        <v>0</v>
      </c>
      <c r="H18" s="288"/>
      <c r="I18" s="287"/>
      <c r="J18" s="287"/>
      <c r="K18" s="288">
        <f>K17+I18</f>
        <v>0</v>
      </c>
      <c r="L18" s="289"/>
      <c r="M18" s="23"/>
      <c r="O18" s="131"/>
    </row>
    <row r="19" spans="2:15" x14ac:dyDescent="0.25">
      <c r="B19" s="286"/>
      <c r="C19" s="269" t="s">
        <v>28</v>
      </c>
      <c r="D19" s="269"/>
      <c r="E19" s="287"/>
      <c r="F19" s="287"/>
      <c r="G19" s="288">
        <f>G18+E19</f>
        <v>0</v>
      </c>
      <c r="H19" s="288"/>
      <c r="I19" s="287"/>
      <c r="J19" s="287"/>
      <c r="K19" s="288">
        <f t="shared" ref="K19:K32" si="0">K18+I19</f>
        <v>0</v>
      </c>
      <c r="L19" s="289"/>
      <c r="M19" s="23"/>
    </row>
    <row r="20" spans="2:15" x14ac:dyDescent="0.25">
      <c r="B20" s="286"/>
      <c r="C20" s="269" t="s">
        <v>29</v>
      </c>
      <c r="D20" s="269"/>
      <c r="E20" s="287"/>
      <c r="F20" s="287"/>
      <c r="G20" s="288">
        <f>G19+E20</f>
        <v>0</v>
      </c>
      <c r="H20" s="288"/>
      <c r="I20" s="287"/>
      <c r="J20" s="287"/>
      <c r="K20" s="288">
        <f t="shared" si="0"/>
        <v>0</v>
      </c>
      <c r="L20" s="289"/>
      <c r="M20" s="23"/>
    </row>
    <row r="21" spans="2:15" x14ac:dyDescent="0.25">
      <c r="B21" s="286" t="s">
        <v>32</v>
      </c>
      <c r="C21" s="269" t="s">
        <v>26</v>
      </c>
      <c r="D21" s="269"/>
      <c r="E21" s="287"/>
      <c r="F21" s="287"/>
      <c r="G21" s="288">
        <f t="shared" ref="G21:G32" si="1">G20+E21</f>
        <v>0</v>
      </c>
      <c r="H21" s="288"/>
      <c r="I21" s="287"/>
      <c r="J21" s="287"/>
      <c r="K21" s="288">
        <f t="shared" si="0"/>
        <v>0</v>
      </c>
      <c r="L21" s="289"/>
      <c r="M21" s="23"/>
    </row>
    <row r="22" spans="2:15" x14ac:dyDescent="0.25">
      <c r="B22" s="286"/>
      <c r="C22" s="269" t="s">
        <v>27</v>
      </c>
      <c r="D22" s="269"/>
      <c r="E22" s="287"/>
      <c r="F22" s="287"/>
      <c r="G22" s="288">
        <f t="shared" si="1"/>
        <v>0</v>
      </c>
      <c r="H22" s="288"/>
      <c r="I22" s="287"/>
      <c r="J22" s="287"/>
      <c r="K22" s="288">
        <f t="shared" si="0"/>
        <v>0</v>
      </c>
      <c r="L22" s="289"/>
      <c r="M22" s="23"/>
    </row>
    <row r="23" spans="2:15" x14ac:dyDescent="0.25">
      <c r="B23" s="286"/>
      <c r="C23" s="269" t="s">
        <v>28</v>
      </c>
      <c r="D23" s="269"/>
      <c r="E23" s="287"/>
      <c r="F23" s="287"/>
      <c r="G23" s="288">
        <f t="shared" si="1"/>
        <v>0</v>
      </c>
      <c r="H23" s="288"/>
      <c r="I23" s="287"/>
      <c r="J23" s="287"/>
      <c r="K23" s="288">
        <f t="shared" si="0"/>
        <v>0</v>
      </c>
      <c r="L23" s="289"/>
      <c r="M23" s="23"/>
    </row>
    <row r="24" spans="2:15" x14ac:dyDescent="0.25">
      <c r="B24" s="286"/>
      <c r="C24" s="269" t="s">
        <v>29</v>
      </c>
      <c r="D24" s="269"/>
      <c r="E24" s="287"/>
      <c r="F24" s="287"/>
      <c r="G24" s="288">
        <f t="shared" si="1"/>
        <v>0</v>
      </c>
      <c r="H24" s="288"/>
      <c r="I24" s="287"/>
      <c r="J24" s="287"/>
      <c r="K24" s="288">
        <f t="shared" si="0"/>
        <v>0</v>
      </c>
      <c r="L24" s="289"/>
      <c r="M24" s="23"/>
    </row>
    <row r="25" spans="2:15" x14ac:dyDescent="0.25">
      <c r="B25" s="286" t="s">
        <v>31</v>
      </c>
      <c r="C25" s="269" t="s">
        <v>26</v>
      </c>
      <c r="D25" s="269"/>
      <c r="E25" s="287"/>
      <c r="F25" s="287"/>
      <c r="G25" s="288">
        <f t="shared" si="1"/>
        <v>0</v>
      </c>
      <c r="H25" s="288"/>
      <c r="I25" s="287"/>
      <c r="J25" s="287"/>
      <c r="K25" s="288">
        <f t="shared" si="0"/>
        <v>0</v>
      </c>
      <c r="L25" s="289"/>
      <c r="M25" s="23"/>
    </row>
    <row r="26" spans="2:15" x14ac:dyDescent="0.25">
      <c r="B26" s="286"/>
      <c r="C26" s="269" t="s">
        <v>27</v>
      </c>
      <c r="D26" s="269"/>
      <c r="E26" s="287"/>
      <c r="F26" s="287"/>
      <c r="G26" s="288">
        <f t="shared" si="1"/>
        <v>0</v>
      </c>
      <c r="H26" s="288"/>
      <c r="I26" s="287"/>
      <c r="J26" s="287"/>
      <c r="K26" s="288">
        <f t="shared" si="0"/>
        <v>0</v>
      </c>
      <c r="L26" s="289"/>
      <c r="M26" s="23"/>
    </row>
    <row r="27" spans="2:15" x14ac:dyDescent="0.25">
      <c r="B27" s="286"/>
      <c r="C27" s="269" t="s">
        <v>28</v>
      </c>
      <c r="D27" s="269"/>
      <c r="E27" s="287"/>
      <c r="F27" s="287"/>
      <c r="G27" s="288">
        <f t="shared" si="1"/>
        <v>0</v>
      </c>
      <c r="H27" s="288"/>
      <c r="I27" s="287"/>
      <c r="J27" s="287"/>
      <c r="K27" s="288">
        <f t="shared" si="0"/>
        <v>0</v>
      </c>
      <c r="L27" s="289"/>
      <c r="M27" s="23"/>
    </row>
    <row r="28" spans="2:15" x14ac:dyDescent="0.25">
      <c r="B28" s="286"/>
      <c r="C28" s="269" t="s">
        <v>29</v>
      </c>
      <c r="D28" s="269"/>
      <c r="E28" s="287"/>
      <c r="F28" s="287"/>
      <c r="G28" s="288">
        <f t="shared" si="1"/>
        <v>0</v>
      </c>
      <c r="H28" s="288"/>
      <c r="I28" s="287"/>
      <c r="J28" s="287"/>
      <c r="K28" s="288">
        <f t="shared" si="0"/>
        <v>0</v>
      </c>
      <c r="L28" s="289"/>
      <c r="M28" s="23"/>
    </row>
    <row r="29" spans="2:15" x14ac:dyDescent="0.25">
      <c r="B29" s="286" t="s">
        <v>30</v>
      </c>
      <c r="C29" s="269" t="s">
        <v>26</v>
      </c>
      <c r="D29" s="269"/>
      <c r="E29" s="287"/>
      <c r="F29" s="287"/>
      <c r="G29" s="288">
        <f t="shared" si="1"/>
        <v>0</v>
      </c>
      <c r="H29" s="288"/>
      <c r="I29" s="287"/>
      <c r="J29" s="287"/>
      <c r="K29" s="288">
        <f t="shared" si="0"/>
        <v>0</v>
      </c>
      <c r="L29" s="289"/>
      <c r="M29" s="23"/>
    </row>
    <row r="30" spans="2:15" x14ac:dyDescent="0.25">
      <c r="B30" s="286"/>
      <c r="C30" s="269" t="s">
        <v>27</v>
      </c>
      <c r="D30" s="269"/>
      <c r="E30" s="287"/>
      <c r="F30" s="287"/>
      <c r="G30" s="288">
        <f t="shared" si="1"/>
        <v>0</v>
      </c>
      <c r="H30" s="288"/>
      <c r="I30" s="287"/>
      <c r="J30" s="287"/>
      <c r="K30" s="288">
        <f t="shared" si="0"/>
        <v>0</v>
      </c>
      <c r="L30" s="289"/>
      <c r="M30" s="23"/>
    </row>
    <row r="31" spans="2:15" x14ac:dyDescent="0.25">
      <c r="B31" s="286"/>
      <c r="C31" s="269" t="s">
        <v>28</v>
      </c>
      <c r="D31" s="269"/>
      <c r="E31" s="287"/>
      <c r="F31" s="287"/>
      <c r="G31" s="288">
        <f t="shared" si="1"/>
        <v>0</v>
      </c>
      <c r="H31" s="288"/>
      <c r="I31" s="287"/>
      <c r="J31" s="287"/>
      <c r="K31" s="288">
        <f t="shared" si="0"/>
        <v>0</v>
      </c>
      <c r="L31" s="289"/>
      <c r="M31" s="23"/>
    </row>
    <row r="32" spans="2:15" x14ac:dyDescent="0.25">
      <c r="B32" s="286"/>
      <c r="C32" s="269" t="s">
        <v>29</v>
      </c>
      <c r="D32" s="269"/>
      <c r="E32" s="287"/>
      <c r="F32" s="287"/>
      <c r="G32" s="288">
        <f t="shared" si="1"/>
        <v>0</v>
      </c>
      <c r="H32" s="288"/>
      <c r="I32" s="287"/>
      <c r="J32" s="287"/>
      <c r="K32" s="288">
        <f t="shared" si="0"/>
        <v>0</v>
      </c>
      <c r="L32" s="289"/>
      <c r="M32" s="23"/>
    </row>
    <row r="33" spans="2:13" x14ac:dyDescent="0.25">
      <c r="B33" s="30"/>
      <c r="C33" s="21"/>
      <c r="D33" s="21"/>
      <c r="E33" s="22"/>
      <c r="F33" s="22"/>
      <c r="G33" s="22"/>
      <c r="H33" s="22"/>
      <c r="I33" s="22"/>
      <c r="J33" s="22"/>
      <c r="K33" s="22"/>
      <c r="L33" s="31"/>
      <c r="M33" s="23"/>
    </row>
    <row r="34" spans="2:13" x14ac:dyDescent="0.25">
      <c r="B34" s="30"/>
      <c r="C34" s="21"/>
      <c r="D34" s="21"/>
      <c r="E34" s="22"/>
      <c r="F34" s="22"/>
      <c r="G34" s="22"/>
      <c r="H34" s="22"/>
      <c r="I34" s="22"/>
      <c r="J34" s="22"/>
      <c r="K34" s="22"/>
      <c r="L34" s="31"/>
      <c r="M34" s="23"/>
    </row>
    <row r="35" spans="2:13" x14ac:dyDescent="0.25">
      <c r="B35" s="30"/>
      <c r="C35" s="21"/>
      <c r="D35" s="21"/>
      <c r="E35" s="22"/>
      <c r="F35" s="22"/>
      <c r="G35" s="22"/>
      <c r="H35" s="22"/>
      <c r="I35" s="22"/>
      <c r="J35" s="22"/>
      <c r="K35" s="22"/>
      <c r="L35" s="31"/>
      <c r="M35" s="23"/>
    </row>
    <row r="36" spans="2:13" x14ac:dyDescent="0.25">
      <c r="B36" s="32"/>
      <c r="C36" s="33"/>
      <c r="D36" s="33"/>
      <c r="E36" s="33"/>
      <c r="F36" s="33"/>
      <c r="G36" s="33"/>
      <c r="H36" s="33"/>
      <c r="I36" s="34"/>
      <c r="J36" s="34"/>
      <c r="K36" s="34"/>
      <c r="L36" s="35"/>
      <c r="M36" s="23"/>
    </row>
    <row r="37" spans="2:13" x14ac:dyDescent="0.25">
      <c r="B37" s="32"/>
      <c r="C37" s="33"/>
      <c r="D37" s="33"/>
      <c r="E37" s="33"/>
      <c r="F37" s="33"/>
      <c r="G37" s="33"/>
      <c r="H37" s="33"/>
      <c r="I37" s="34"/>
      <c r="J37" s="34"/>
      <c r="K37" s="34"/>
      <c r="L37" s="35"/>
      <c r="M37" s="23"/>
    </row>
    <row r="38" spans="2:13" x14ac:dyDescent="0.25">
      <c r="B38" s="32"/>
      <c r="C38" s="33"/>
      <c r="D38" s="33"/>
      <c r="E38" s="33"/>
      <c r="F38" s="33"/>
      <c r="G38" s="33"/>
      <c r="H38" s="33"/>
      <c r="I38" s="34"/>
      <c r="J38" s="34"/>
      <c r="K38" s="34"/>
      <c r="L38" s="35"/>
      <c r="M38" s="23"/>
    </row>
    <row r="39" spans="2:13" x14ac:dyDescent="0.25">
      <c r="B39" s="32"/>
      <c r="C39" s="33"/>
      <c r="D39" s="33"/>
      <c r="E39" s="33"/>
      <c r="F39" s="33"/>
      <c r="G39" s="33"/>
      <c r="H39" s="33"/>
      <c r="I39" s="34"/>
      <c r="J39" s="34"/>
      <c r="K39" s="34"/>
      <c r="L39" s="35"/>
      <c r="M39" s="23"/>
    </row>
    <row r="40" spans="2:13" x14ac:dyDescent="0.25">
      <c r="B40" s="32"/>
      <c r="C40" s="33"/>
      <c r="D40" s="33"/>
      <c r="E40" s="33"/>
      <c r="F40" s="33"/>
      <c r="G40" s="33"/>
      <c r="H40" s="33"/>
      <c r="I40" s="34"/>
      <c r="J40" s="34"/>
      <c r="K40" s="34"/>
      <c r="L40" s="35"/>
      <c r="M40" s="23"/>
    </row>
    <row r="41" spans="2:13" x14ac:dyDescent="0.25">
      <c r="B41" s="32"/>
      <c r="C41" s="33"/>
      <c r="D41" s="33"/>
      <c r="E41" s="33"/>
      <c r="F41" s="33"/>
      <c r="G41" s="33"/>
      <c r="H41" s="33"/>
      <c r="I41" s="34"/>
      <c r="J41" s="34"/>
      <c r="K41" s="34"/>
      <c r="L41" s="35"/>
      <c r="M41" s="23"/>
    </row>
    <row r="42" spans="2:13" x14ac:dyDescent="0.25">
      <c r="B42" s="32"/>
      <c r="C42" s="33"/>
      <c r="D42" s="33"/>
      <c r="E42" s="33"/>
      <c r="F42" s="33"/>
      <c r="G42" s="33"/>
      <c r="H42" s="33"/>
      <c r="I42" s="34"/>
      <c r="J42" s="34"/>
      <c r="K42" s="34"/>
      <c r="L42" s="35"/>
      <c r="M42" s="23"/>
    </row>
    <row r="43" spans="2:13" x14ac:dyDescent="0.25">
      <c r="B43" s="32"/>
      <c r="C43" s="33"/>
      <c r="D43" s="33"/>
      <c r="E43" s="33"/>
      <c r="F43" s="33"/>
      <c r="G43" s="33"/>
      <c r="H43" s="33"/>
      <c r="I43" s="34"/>
      <c r="J43" s="34"/>
      <c r="K43" s="34"/>
      <c r="L43" s="35"/>
      <c r="M43" s="23"/>
    </row>
    <row r="44" spans="2:13" x14ac:dyDescent="0.25">
      <c r="B44" s="32"/>
      <c r="C44" s="33"/>
      <c r="D44" s="33"/>
      <c r="E44" s="33"/>
      <c r="F44" s="33"/>
      <c r="G44" s="33"/>
      <c r="H44" s="33"/>
      <c r="I44" s="34"/>
      <c r="J44" s="34"/>
      <c r="K44" s="34"/>
      <c r="L44" s="35"/>
      <c r="M44" s="23"/>
    </row>
    <row r="45" spans="2:13" x14ac:dyDescent="0.25">
      <c r="B45" s="32"/>
      <c r="C45" s="33"/>
      <c r="D45" s="33"/>
      <c r="E45" s="33"/>
      <c r="F45" s="33"/>
      <c r="G45" s="33"/>
      <c r="H45" s="33"/>
      <c r="I45" s="34"/>
      <c r="J45" s="34"/>
      <c r="K45" s="34"/>
      <c r="L45" s="35"/>
      <c r="M45" s="23"/>
    </row>
    <row r="46" spans="2:13" x14ac:dyDescent="0.25">
      <c r="B46" s="32"/>
      <c r="C46" s="33"/>
      <c r="D46" s="33"/>
      <c r="E46" s="33"/>
      <c r="F46" s="33"/>
      <c r="G46" s="33"/>
      <c r="H46" s="33"/>
      <c r="I46" s="34"/>
      <c r="J46" s="34"/>
      <c r="K46" s="34"/>
      <c r="L46" s="35"/>
      <c r="M46" s="23"/>
    </row>
    <row r="47" spans="2:13" x14ac:dyDescent="0.25">
      <c r="B47" s="32"/>
      <c r="C47" s="33"/>
      <c r="D47" s="33"/>
      <c r="E47" s="33"/>
      <c r="F47" s="33"/>
      <c r="G47" s="33"/>
      <c r="H47" s="33"/>
      <c r="I47" s="34"/>
      <c r="J47" s="34"/>
      <c r="K47" s="34"/>
      <c r="L47" s="35"/>
      <c r="M47" s="23"/>
    </row>
    <row r="48" spans="2:13" x14ac:dyDescent="0.25">
      <c r="B48" s="32"/>
      <c r="C48" s="33"/>
      <c r="D48" s="33"/>
      <c r="E48" s="33"/>
      <c r="F48" s="33"/>
      <c r="G48" s="33"/>
      <c r="H48" s="33"/>
      <c r="I48" s="34"/>
      <c r="J48" s="34"/>
      <c r="K48" s="34"/>
      <c r="L48" s="35"/>
      <c r="M48" s="23"/>
    </row>
    <row r="49" spans="1:19" x14ac:dyDescent="0.25">
      <c r="B49" s="32"/>
      <c r="C49" s="33"/>
      <c r="D49" s="33"/>
      <c r="E49" s="33"/>
      <c r="F49" s="33"/>
      <c r="G49" s="33"/>
      <c r="H49" s="33"/>
      <c r="I49" s="34"/>
      <c r="J49" s="34"/>
      <c r="K49" s="34"/>
      <c r="L49" s="35"/>
      <c r="M49" s="23"/>
    </row>
    <row r="50" spans="1:19" x14ac:dyDescent="0.25">
      <c r="B50" s="32"/>
      <c r="C50" s="33"/>
      <c r="D50" s="33"/>
      <c r="E50" s="33"/>
      <c r="F50" s="33"/>
      <c r="G50" s="33"/>
      <c r="H50" s="33"/>
      <c r="I50" s="34"/>
      <c r="J50" s="34"/>
      <c r="K50" s="34"/>
      <c r="L50" s="35"/>
      <c r="M50" s="23"/>
    </row>
    <row r="51" spans="1:19" x14ac:dyDescent="0.25">
      <c r="B51" s="32"/>
      <c r="C51" s="33"/>
      <c r="D51" s="33"/>
      <c r="E51" s="33"/>
      <c r="F51" s="33"/>
      <c r="G51" s="33"/>
      <c r="H51" s="33"/>
      <c r="I51" s="34"/>
      <c r="J51" s="34"/>
      <c r="K51" s="34"/>
      <c r="L51" s="35"/>
      <c r="M51" s="23"/>
    </row>
    <row r="52" spans="1:19" x14ac:dyDescent="0.25">
      <c r="B52" s="32"/>
      <c r="C52" s="33"/>
      <c r="D52" s="33"/>
      <c r="E52" s="33"/>
      <c r="F52" s="33"/>
      <c r="G52" s="33"/>
      <c r="H52" s="33"/>
      <c r="I52" s="34"/>
      <c r="J52" s="34"/>
      <c r="K52" s="34"/>
      <c r="L52" s="35"/>
      <c r="M52" s="23"/>
    </row>
    <row r="53" spans="1:19" x14ac:dyDescent="0.25">
      <c r="B53" s="32"/>
      <c r="C53" s="33"/>
      <c r="D53" s="33"/>
      <c r="E53" s="33"/>
      <c r="F53" s="33"/>
      <c r="G53" s="33"/>
      <c r="H53" s="33"/>
      <c r="I53" s="34"/>
      <c r="J53" s="34"/>
      <c r="K53" s="34"/>
      <c r="L53" s="35"/>
      <c r="M53" s="23"/>
    </row>
    <row r="54" spans="1:19" x14ac:dyDescent="0.25">
      <c r="B54" s="32"/>
      <c r="C54" s="33"/>
      <c r="D54" s="33"/>
      <c r="E54" s="33"/>
      <c r="F54" s="33"/>
      <c r="G54" s="33"/>
      <c r="H54" s="33"/>
      <c r="I54" s="34"/>
      <c r="J54" s="34"/>
      <c r="K54" s="34"/>
      <c r="L54" s="35"/>
      <c r="M54" s="23"/>
      <c r="P54" s="138"/>
      <c r="Q54" s="11"/>
      <c r="R54" s="11"/>
      <c r="S54" s="11"/>
    </row>
    <row r="55" spans="1:19" x14ac:dyDescent="0.25">
      <c r="B55" s="32"/>
      <c r="C55" s="33"/>
      <c r="D55" s="33"/>
      <c r="E55" s="33"/>
      <c r="F55" s="33"/>
      <c r="G55" s="33"/>
      <c r="H55" s="33"/>
      <c r="I55" s="34"/>
      <c r="J55" s="34"/>
      <c r="K55" s="34"/>
      <c r="L55" s="35"/>
      <c r="M55" s="23"/>
    </row>
    <row r="56" spans="1:19" x14ac:dyDescent="0.25">
      <c r="B56" s="32"/>
      <c r="C56" s="33"/>
      <c r="D56" s="33"/>
      <c r="E56" s="33"/>
      <c r="F56" s="33"/>
      <c r="G56" s="33"/>
      <c r="H56" s="33"/>
      <c r="I56" s="34"/>
      <c r="J56" s="34"/>
      <c r="K56" s="34"/>
      <c r="L56" s="35"/>
      <c r="M56" s="23"/>
      <c r="P56" s="140"/>
      <c r="Q56" s="20"/>
      <c r="R56" s="20"/>
      <c r="S56" s="20"/>
    </row>
    <row r="57" spans="1:19" x14ac:dyDescent="0.25">
      <c r="B57" s="32"/>
      <c r="C57" s="33"/>
      <c r="D57" s="33"/>
      <c r="E57" s="33"/>
      <c r="F57" s="33"/>
      <c r="G57" s="33"/>
      <c r="H57" s="33"/>
      <c r="I57" s="34"/>
      <c r="J57" s="34"/>
      <c r="K57" s="34"/>
      <c r="L57" s="35"/>
      <c r="M57" s="23"/>
    </row>
    <row r="58" spans="1:19" s="11" customFormat="1" ht="13.8" thickBot="1" x14ac:dyDescent="0.3">
      <c r="B58" s="36"/>
      <c r="C58" s="37"/>
      <c r="D58" s="37"/>
      <c r="E58" s="37"/>
      <c r="F58" s="37"/>
      <c r="G58" s="37"/>
      <c r="H58" s="37"/>
      <c r="I58" s="37"/>
      <c r="J58" s="37"/>
      <c r="K58" s="37"/>
      <c r="L58" s="38"/>
      <c r="M58" s="23"/>
      <c r="N58" s="12"/>
      <c r="O58" s="133"/>
      <c r="P58" s="139"/>
      <c r="Q58" s="16"/>
      <c r="R58" s="16"/>
      <c r="S58" s="16"/>
    </row>
    <row r="59" spans="1:19" ht="6.75" customHeight="1" thickBot="1" x14ac:dyDescent="0.3">
      <c r="B59" s="72"/>
      <c r="C59" s="73"/>
      <c r="D59" s="73"/>
      <c r="E59" s="73"/>
      <c r="F59" s="73"/>
      <c r="G59" s="73"/>
      <c r="H59" s="73"/>
      <c r="I59" s="73"/>
      <c r="J59" s="73"/>
      <c r="K59" s="73"/>
      <c r="L59" s="74"/>
    </row>
    <row r="60" spans="1:19" s="20" customFormat="1" x14ac:dyDescent="0.25">
      <c r="A60" s="17"/>
      <c r="B60" s="69" t="s">
        <v>2</v>
      </c>
      <c r="C60" s="299" t="s">
        <v>3</v>
      </c>
      <c r="D60" s="299"/>
      <c r="E60" s="299"/>
      <c r="F60" s="299"/>
      <c r="G60" s="299"/>
      <c r="H60" s="299"/>
      <c r="I60" s="299"/>
      <c r="J60" s="70" t="s">
        <v>39</v>
      </c>
      <c r="K60" s="70" t="s">
        <v>40</v>
      </c>
      <c r="L60" s="71" t="s">
        <v>6</v>
      </c>
      <c r="M60" s="18"/>
      <c r="N60" s="19"/>
      <c r="O60" s="136"/>
      <c r="P60" s="139"/>
      <c r="Q60" s="16"/>
      <c r="R60" s="16"/>
      <c r="S60" s="16"/>
    </row>
    <row r="61" spans="1:19" x14ac:dyDescent="0.25">
      <c r="B61" s="100"/>
      <c r="C61" s="300"/>
      <c r="D61" s="300"/>
      <c r="E61" s="300"/>
      <c r="F61" s="300"/>
      <c r="G61" s="300"/>
      <c r="H61" s="300"/>
      <c r="I61" s="300"/>
      <c r="J61" s="101"/>
      <c r="K61" s="101"/>
      <c r="L61" s="102"/>
    </row>
    <row r="62" spans="1:19" x14ac:dyDescent="0.25">
      <c r="B62" s="100"/>
      <c r="C62" s="300"/>
      <c r="D62" s="300"/>
      <c r="E62" s="300"/>
      <c r="F62" s="300"/>
      <c r="G62" s="300"/>
      <c r="H62" s="300"/>
      <c r="I62" s="300"/>
      <c r="J62" s="101"/>
      <c r="K62" s="101"/>
      <c r="L62" s="102"/>
    </row>
    <row r="63" spans="1:19" ht="6.75" customHeight="1" thickBot="1" x14ac:dyDescent="0.3">
      <c r="B63" s="296"/>
      <c r="C63" s="297"/>
      <c r="D63" s="297"/>
      <c r="E63" s="297"/>
      <c r="F63" s="297"/>
      <c r="G63" s="297"/>
      <c r="H63" s="297"/>
      <c r="I63" s="297"/>
      <c r="J63" s="297"/>
      <c r="K63" s="297"/>
      <c r="L63" s="298"/>
    </row>
    <row r="64" spans="1:19" x14ac:dyDescent="0.25">
      <c r="B64" s="39" t="s">
        <v>41</v>
      </c>
      <c r="C64" s="26"/>
      <c r="D64" s="26"/>
      <c r="E64" s="26"/>
      <c r="F64" s="26"/>
      <c r="G64" s="26"/>
      <c r="H64" s="26"/>
      <c r="I64" s="26"/>
      <c r="J64" s="26"/>
      <c r="K64" s="26"/>
      <c r="L64" s="27"/>
    </row>
    <row r="65" spans="2:12" x14ac:dyDescent="0.25">
      <c r="B65" s="290" t="s">
        <v>92</v>
      </c>
      <c r="C65" s="291"/>
      <c r="D65" s="291"/>
      <c r="E65" s="291"/>
      <c r="F65" s="291"/>
      <c r="G65" s="291"/>
      <c r="H65" s="291"/>
      <c r="I65" s="291"/>
      <c r="J65" s="291"/>
      <c r="K65" s="291"/>
      <c r="L65" s="292"/>
    </row>
    <row r="66" spans="2:12" x14ac:dyDescent="0.25">
      <c r="B66" s="290"/>
      <c r="C66" s="291"/>
      <c r="D66" s="291"/>
      <c r="E66" s="291"/>
      <c r="F66" s="291"/>
      <c r="G66" s="291"/>
      <c r="H66" s="291"/>
      <c r="I66" s="291"/>
      <c r="J66" s="291"/>
      <c r="K66" s="291"/>
      <c r="L66" s="292"/>
    </row>
    <row r="67" spans="2:12" x14ac:dyDescent="0.25">
      <c r="B67" s="290"/>
      <c r="C67" s="291"/>
      <c r="D67" s="291"/>
      <c r="E67" s="291"/>
      <c r="F67" s="291"/>
      <c r="G67" s="291"/>
      <c r="H67" s="291"/>
      <c r="I67" s="291"/>
      <c r="J67" s="291"/>
      <c r="K67" s="291"/>
      <c r="L67" s="292"/>
    </row>
    <row r="68" spans="2:12" x14ac:dyDescent="0.25">
      <c r="B68" s="290"/>
      <c r="C68" s="291"/>
      <c r="D68" s="291"/>
      <c r="E68" s="291"/>
      <c r="F68" s="291"/>
      <c r="G68" s="291"/>
      <c r="H68" s="291"/>
      <c r="I68" s="291"/>
      <c r="J68" s="291"/>
      <c r="K68" s="291"/>
      <c r="L68" s="292"/>
    </row>
    <row r="69" spans="2:12" ht="13.8" thickBot="1" x14ac:dyDescent="0.3">
      <c r="B69" s="293"/>
      <c r="C69" s="294"/>
      <c r="D69" s="294"/>
      <c r="E69" s="294"/>
      <c r="F69" s="294"/>
      <c r="G69" s="294"/>
      <c r="H69" s="294"/>
      <c r="I69" s="294"/>
      <c r="J69" s="294"/>
      <c r="K69" s="294"/>
      <c r="L69" s="295"/>
    </row>
  </sheetData>
  <sheetProtection algorithmName="SHA-512" hashValue="0UxFHe3Hth1S+qmeAU75YSOmgbh/RXItFRtOC/rSt8xHB8+5scSHvPEtcfMrKTnBEAyzrCnVIC6DP9E1rISg+g==" saltValue="1ZdgAzENtW+O3ucIRIt74g==" spinCount="100000" sheet="1" selectLockedCells="1"/>
  <mergeCells count="108">
    <mergeCell ref="B25:B28"/>
    <mergeCell ref="C25:D25"/>
    <mergeCell ref="E25:F25"/>
    <mergeCell ref="G25:H25"/>
    <mergeCell ref="I25:J25"/>
    <mergeCell ref="K29:L29"/>
    <mergeCell ref="C30:D30"/>
    <mergeCell ref="E30:F30"/>
    <mergeCell ref="G30:H30"/>
    <mergeCell ref="I30:J30"/>
    <mergeCell ref="K30:L30"/>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G29:H29"/>
    <mergeCell ref="I29:J29"/>
    <mergeCell ref="C24:D24"/>
    <mergeCell ref="E24:F24"/>
    <mergeCell ref="G24:H24"/>
    <mergeCell ref="I24:J24"/>
    <mergeCell ref="K24:L24"/>
    <mergeCell ref="C28:D28"/>
    <mergeCell ref="K25:L25"/>
    <mergeCell ref="K26:L26"/>
    <mergeCell ref="C27:D27"/>
    <mergeCell ref="E27:F27"/>
    <mergeCell ref="G27:H27"/>
    <mergeCell ref="I27:J27"/>
    <mergeCell ref="K27:L27"/>
    <mergeCell ref="C26:D26"/>
    <mergeCell ref="E26:F26"/>
    <mergeCell ref="G26:H26"/>
    <mergeCell ref="I26:J26"/>
    <mergeCell ref="E28:F28"/>
    <mergeCell ref="G28:H28"/>
    <mergeCell ref="I28:J28"/>
    <mergeCell ref="K28:L28"/>
    <mergeCell ref="G22:H22"/>
    <mergeCell ref="I22:J22"/>
    <mergeCell ref="K22:L22"/>
    <mergeCell ref="C20:D20"/>
    <mergeCell ref="E20:F20"/>
    <mergeCell ref="G20:H20"/>
    <mergeCell ref="I20:J20"/>
    <mergeCell ref="K20:L20"/>
    <mergeCell ref="C23:D23"/>
    <mergeCell ref="E23:F23"/>
    <mergeCell ref="G23:H23"/>
    <mergeCell ref="I23:J23"/>
    <mergeCell ref="K23:L23"/>
    <mergeCell ref="B21:B24"/>
    <mergeCell ref="C21:D21"/>
    <mergeCell ref="E21:F21"/>
    <mergeCell ref="G21:H21"/>
    <mergeCell ref="I21:J21"/>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K21:L21"/>
    <mergeCell ref="C22:D22"/>
    <mergeCell ref="E22:F22"/>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s>
  <dataValidations count="1">
    <dataValidation type="list" allowBlank="1" showInputMessage="1" showErrorMessage="1" sqref="E15:H15" xr:uid="{563C7AF4-D852-4993-A87D-1B308EC62ECF}">
      <formula1>$O$15:$O$18</formula1>
    </dataValidation>
  </dataValidations>
  <printOptions horizontalCentered="1" verticalCentered="1"/>
  <pageMargins left="0" right="0" top="0" bottom="0" header="0" footer="0"/>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F1F8-EE32-4EF2-B589-5CB3370E433F}">
  <sheetPr>
    <pageSetUpPr fitToPage="1"/>
  </sheetPr>
  <dimension ref="A1:M49"/>
  <sheetViews>
    <sheetView view="pageBreakPreview" zoomScaleNormal="100" zoomScaleSheetLayoutView="100" workbookViewId="0">
      <selection activeCell="B31" sqref="B31:H43"/>
    </sheetView>
  </sheetViews>
  <sheetFormatPr defaultColWidth="9.109375" defaultRowHeight="13.8" x14ac:dyDescent="0.25"/>
  <cols>
    <col min="1" max="1" width="2.33203125" style="40" customWidth="1"/>
    <col min="2" max="2" width="5.6640625" style="59" customWidth="1"/>
    <col min="3" max="4" width="23.44140625" style="59" customWidth="1"/>
    <col min="5" max="6" width="22.6640625" style="59" customWidth="1"/>
    <col min="7" max="7" width="19.88671875" style="59" customWidth="1"/>
    <col min="8" max="8" width="13.5546875" style="59" customWidth="1"/>
    <col min="9" max="9" width="2.33203125" style="41" customWidth="1"/>
    <col min="10" max="10" width="9.109375" style="59"/>
    <col min="11" max="11" width="47.77734375" style="137" customWidth="1"/>
    <col min="12" max="13" width="9.109375" style="59"/>
    <col min="14" max="16384" width="9.109375" style="60"/>
  </cols>
  <sheetData>
    <row r="1" spans="1:13" s="40" customFormat="1" x14ac:dyDescent="0.25">
      <c r="B1" s="41"/>
      <c r="C1" s="41"/>
      <c r="D1" s="41"/>
      <c r="E1" s="41"/>
      <c r="F1" s="41"/>
      <c r="G1" s="41"/>
      <c r="H1" s="41"/>
      <c r="I1" s="41"/>
      <c r="J1" s="41"/>
      <c r="K1" s="127"/>
      <c r="L1" s="41"/>
      <c r="M1" s="41"/>
    </row>
    <row r="2" spans="1:13" s="42" customFormat="1" x14ac:dyDescent="0.3">
      <c r="K2" s="128"/>
    </row>
    <row r="3" spans="1:13" s="43" customFormat="1" ht="15.75" customHeight="1" x14ac:dyDescent="0.3">
      <c r="B3" s="160" t="s">
        <v>108</v>
      </c>
      <c r="C3" s="160"/>
      <c r="D3" s="160"/>
      <c r="E3" s="160"/>
      <c r="F3" s="160"/>
      <c r="G3" s="160"/>
      <c r="H3" s="160"/>
      <c r="K3" s="129"/>
    </row>
    <row r="4" spans="1:13" s="42" customFormat="1" x14ac:dyDescent="0.3">
      <c r="B4" s="160"/>
      <c r="C4" s="160"/>
      <c r="D4" s="160"/>
      <c r="E4" s="160"/>
      <c r="F4" s="160"/>
      <c r="G4" s="160"/>
      <c r="H4" s="160"/>
      <c r="K4" s="128"/>
    </row>
    <row r="5" spans="1:13" s="42" customFormat="1" x14ac:dyDescent="0.3">
      <c r="B5" s="160"/>
      <c r="C5" s="160"/>
      <c r="D5" s="160"/>
      <c r="E5" s="160"/>
      <c r="F5" s="160"/>
      <c r="G5" s="160"/>
      <c r="H5" s="160"/>
      <c r="K5" s="128"/>
    </row>
    <row r="6" spans="1:13" s="42" customFormat="1" ht="14.4" thickBot="1" x14ac:dyDescent="0.35">
      <c r="B6" s="160"/>
      <c r="C6" s="160"/>
      <c r="D6" s="160"/>
      <c r="E6" s="160"/>
      <c r="F6" s="160"/>
      <c r="G6" s="160"/>
      <c r="H6" s="160"/>
      <c r="K6" s="128"/>
    </row>
    <row r="7" spans="1:13" s="1" customFormat="1" ht="13.2" x14ac:dyDescent="0.3">
      <c r="B7" s="306" t="s">
        <v>7</v>
      </c>
      <c r="C7" s="307"/>
      <c r="D7" s="277">
        <f>'Cost Estimate'!E8</f>
        <v>0</v>
      </c>
      <c r="E7" s="277"/>
      <c r="F7" s="277"/>
      <c r="G7" s="277"/>
      <c r="H7" s="278"/>
      <c r="I7" s="3"/>
      <c r="K7" s="126"/>
    </row>
    <row r="8" spans="1:13" s="1" customFormat="1" ht="6.75" customHeight="1" x14ac:dyDescent="0.3">
      <c r="B8" s="5"/>
      <c r="C8" s="3"/>
      <c r="D8" s="3"/>
      <c r="E8" s="3"/>
      <c r="F8" s="3"/>
      <c r="G8" s="3"/>
      <c r="H8" s="6"/>
      <c r="I8" s="3"/>
      <c r="K8" s="126"/>
    </row>
    <row r="9" spans="1:13" s="1" customFormat="1" ht="13.2" x14ac:dyDescent="0.3">
      <c r="B9" s="142" t="s">
        <v>106</v>
      </c>
      <c r="C9" s="143"/>
      <c r="D9" s="308">
        <f>'Cost Estimate'!E10</f>
        <v>0</v>
      </c>
      <c r="E9" s="308"/>
      <c r="F9" s="308"/>
      <c r="G9" s="308"/>
      <c r="H9" s="309"/>
      <c r="I9" s="3"/>
      <c r="K9" s="126"/>
    </row>
    <row r="10" spans="1:13" s="1" customFormat="1" ht="6.75" customHeight="1" thickBot="1" x14ac:dyDescent="0.35">
      <c r="B10" s="7"/>
      <c r="C10" s="8"/>
      <c r="D10" s="8"/>
      <c r="E10" s="8"/>
      <c r="F10" s="8"/>
      <c r="G10" s="8"/>
      <c r="H10" s="9"/>
      <c r="I10" s="3"/>
      <c r="K10" s="126"/>
    </row>
    <row r="11" spans="1:13" s="11" customFormat="1" ht="13.2" x14ac:dyDescent="0.25">
      <c r="B11" s="68" t="s">
        <v>109</v>
      </c>
      <c r="C11" s="44"/>
      <c r="D11" s="44"/>
      <c r="E11" s="44"/>
      <c r="F11" s="44"/>
      <c r="G11" s="44"/>
      <c r="H11" s="45"/>
      <c r="I11" s="23"/>
      <c r="J11" s="12"/>
      <c r="K11" s="130" t="s">
        <v>125</v>
      </c>
      <c r="L11" s="12"/>
      <c r="M11" s="12"/>
    </row>
    <row r="12" spans="1:13" s="17" customFormat="1" ht="12.6" customHeight="1" x14ac:dyDescent="0.2">
      <c r="B12" s="302" t="s">
        <v>50</v>
      </c>
      <c r="C12" s="269" t="s">
        <v>51</v>
      </c>
      <c r="D12" s="269"/>
      <c r="E12" s="303" t="s">
        <v>125</v>
      </c>
      <c r="F12" s="269" t="s">
        <v>148</v>
      </c>
      <c r="G12" s="304" t="s">
        <v>55</v>
      </c>
      <c r="H12" s="305"/>
      <c r="I12" s="46"/>
      <c r="J12" s="18"/>
      <c r="K12" s="131"/>
      <c r="L12" s="18"/>
      <c r="M12" s="18"/>
    </row>
    <row r="13" spans="1:13" s="14" customFormat="1" ht="29.4" customHeight="1" x14ac:dyDescent="0.2">
      <c r="A13" s="13"/>
      <c r="B13" s="302"/>
      <c r="C13" s="269"/>
      <c r="D13" s="269"/>
      <c r="E13" s="303"/>
      <c r="F13" s="269"/>
      <c r="G13" s="63" t="s">
        <v>52</v>
      </c>
      <c r="H13" s="67" t="s">
        <v>12</v>
      </c>
      <c r="I13" s="24"/>
      <c r="K13" s="131" t="s">
        <v>149</v>
      </c>
    </row>
    <row r="14" spans="1:13" s="16" customFormat="1" ht="15" customHeight="1" x14ac:dyDescent="0.25">
      <c r="A14" s="11"/>
      <c r="B14" s="47">
        <v>1</v>
      </c>
      <c r="C14" s="301" t="s">
        <v>8</v>
      </c>
      <c r="D14" s="301"/>
      <c r="E14" s="103"/>
      <c r="F14" s="62">
        <f>SUM('Cost Estimate'!O56:P56)</f>
        <v>0</v>
      </c>
      <c r="G14" s="48">
        <f t="shared" ref="G14:G21" si="0">F14-E14</f>
        <v>0</v>
      </c>
      <c r="H14" s="75">
        <f t="shared" ref="H14:H21" si="1">IF(E14,G14/E14,0)</f>
        <v>0</v>
      </c>
      <c r="I14" s="23"/>
      <c r="J14" s="15"/>
      <c r="K14" s="131"/>
      <c r="L14" s="15"/>
      <c r="M14" s="15"/>
    </row>
    <row r="15" spans="1:13" s="16" customFormat="1" ht="15" customHeight="1" x14ac:dyDescent="0.25">
      <c r="A15" s="11"/>
      <c r="B15" s="47">
        <v>2</v>
      </c>
      <c r="C15" s="301" t="s">
        <v>56</v>
      </c>
      <c r="D15" s="301"/>
      <c r="E15" s="103"/>
      <c r="F15" s="62">
        <f>SUM('Cost Estimate'!O66:P66)</f>
        <v>0</v>
      </c>
      <c r="G15" s="48">
        <f t="shared" si="0"/>
        <v>0</v>
      </c>
      <c r="H15" s="75">
        <f t="shared" si="1"/>
        <v>0</v>
      </c>
      <c r="I15" s="23"/>
      <c r="J15" s="15"/>
      <c r="K15" s="131"/>
      <c r="L15" s="15"/>
      <c r="M15" s="15"/>
    </row>
    <row r="16" spans="1:13" s="16" customFormat="1" ht="15" customHeight="1" x14ac:dyDescent="0.25">
      <c r="A16" s="11"/>
      <c r="B16" s="47">
        <v>3</v>
      </c>
      <c r="C16" s="301" t="s">
        <v>90</v>
      </c>
      <c r="D16" s="301"/>
      <c r="E16" s="103"/>
      <c r="F16" s="62">
        <f>SUM('Cost Estimate'!O69:P69)</f>
        <v>0</v>
      </c>
      <c r="G16" s="48">
        <f t="shared" si="0"/>
        <v>0</v>
      </c>
      <c r="H16" s="75">
        <f t="shared" si="1"/>
        <v>0</v>
      </c>
      <c r="I16" s="23"/>
      <c r="J16" s="15"/>
      <c r="K16" s="132"/>
      <c r="L16" s="15"/>
      <c r="M16" s="15"/>
    </row>
    <row r="17" spans="1:13" s="16" customFormat="1" ht="15" customHeight="1" x14ac:dyDescent="0.25">
      <c r="A17" s="11"/>
      <c r="B17" s="47">
        <v>4</v>
      </c>
      <c r="C17" s="301" t="s">
        <v>13</v>
      </c>
      <c r="D17" s="301"/>
      <c r="E17" s="103"/>
      <c r="F17" s="62">
        <f>SUM('Cost Estimate'!O78:P78)</f>
        <v>0</v>
      </c>
      <c r="G17" s="48">
        <f t="shared" si="0"/>
        <v>0</v>
      </c>
      <c r="H17" s="75">
        <f t="shared" si="1"/>
        <v>0</v>
      </c>
      <c r="I17" s="23"/>
      <c r="J17" s="15"/>
      <c r="K17" s="132"/>
      <c r="L17" s="15"/>
      <c r="M17" s="15"/>
    </row>
    <row r="18" spans="1:13" s="16" customFormat="1" ht="15" customHeight="1" x14ac:dyDescent="0.25">
      <c r="A18" s="11"/>
      <c r="B18" s="47">
        <v>5</v>
      </c>
      <c r="C18" s="301" t="s">
        <v>102</v>
      </c>
      <c r="D18" s="301"/>
      <c r="E18" s="103"/>
      <c r="F18" s="62">
        <f>SUM('Cost Estimate'!O82:P82)</f>
        <v>0</v>
      </c>
      <c r="G18" s="48">
        <f t="shared" si="0"/>
        <v>0</v>
      </c>
      <c r="H18" s="75">
        <f t="shared" si="1"/>
        <v>0</v>
      </c>
      <c r="I18" s="23"/>
      <c r="J18" s="15"/>
      <c r="K18" s="132"/>
      <c r="L18" s="15"/>
      <c r="M18" s="15"/>
    </row>
    <row r="19" spans="1:13" s="16" customFormat="1" ht="15" customHeight="1" x14ac:dyDescent="0.25">
      <c r="A19" s="11"/>
      <c r="B19" s="47">
        <v>6</v>
      </c>
      <c r="C19" s="301" t="s">
        <v>23</v>
      </c>
      <c r="D19" s="301"/>
      <c r="E19" s="103"/>
      <c r="F19" s="62">
        <f>SUM('Cost Estimate'!O83:P83)</f>
        <v>0</v>
      </c>
      <c r="G19" s="48">
        <f t="shared" si="0"/>
        <v>0</v>
      </c>
      <c r="H19" s="75">
        <f t="shared" si="1"/>
        <v>0</v>
      </c>
      <c r="I19" s="23"/>
      <c r="J19" s="15"/>
      <c r="K19" s="132"/>
      <c r="L19" s="15"/>
      <c r="M19" s="15"/>
    </row>
    <row r="20" spans="1:13" s="16" customFormat="1" ht="15" customHeight="1" x14ac:dyDescent="0.25">
      <c r="A20" s="11"/>
      <c r="B20" s="47">
        <v>7</v>
      </c>
      <c r="C20" s="301" t="s">
        <v>93</v>
      </c>
      <c r="D20" s="301"/>
      <c r="E20" s="103"/>
      <c r="F20" s="62">
        <f>SUM('Cost Estimate'!O84:P84)</f>
        <v>0</v>
      </c>
      <c r="G20" s="48">
        <f t="shared" si="0"/>
        <v>0</v>
      </c>
      <c r="H20" s="75">
        <f t="shared" si="1"/>
        <v>0</v>
      </c>
      <c r="I20" s="23"/>
      <c r="J20" s="15"/>
      <c r="K20" s="132"/>
      <c r="L20" s="15"/>
      <c r="M20" s="15"/>
    </row>
    <row r="21" spans="1:13" s="16" customFormat="1" ht="15" customHeight="1" x14ac:dyDescent="0.25">
      <c r="A21" s="11"/>
      <c r="B21" s="47">
        <v>8</v>
      </c>
      <c r="C21" s="301" t="s">
        <v>89</v>
      </c>
      <c r="D21" s="301"/>
      <c r="E21" s="62">
        <f>SUM(E14:E20)</f>
        <v>0</v>
      </c>
      <c r="F21" s="62">
        <f>SUM('Cost Estimate'!O89:P89)</f>
        <v>0</v>
      </c>
      <c r="G21" s="48">
        <f t="shared" si="0"/>
        <v>0</v>
      </c>
      <c r="H21" s="75">
        <f t="shared" si="1"/>
        <v>0</v>
      </c>
      <c r="I21" s="23"/>
      <c r="J21" s="15"/>
      <c r="K21" s="132"/>
      <c r="L21" s="15"/>
      <c r="M21" s="15"/>
    </row>
    <row r="22" spans="1:13" s="11" customFormat="1" ht="6.75" customHeight="1" thickBot="1" x14ac:dyDescent="0.3">
      <c r="B22" s="49"/>
      <c r="C22" s="179"/>
      <c r="D22" s="179"/>
      <c r="E22" s="50"/>
      <c r="F22" s="50"/>
      <c r="G22" s="50"/>
      <c r="H22" s="51"/>
      <c r="I22" s="23"/>
      <c r="J22" s="12"/>
      <c r="K22" s="133"/>
      <c r="L22" s="12"/>
      <c r="M22" s="12"/>
    </row>
    <row r="23" spans="1:13" s="16" customFormat="1" ht="13.2" x14ac:dyDescent="0.25">
      <c r="A23" s="11"/>
      <c r="B23" s="311" t="s">
        <v>53</v>
      </c>
      <c r="C23" s="312"/>
      <c r="D23" s="312"/>
      <c r="E23" s="312"/>
      <c r="F23" s="312"/>
      <c r="G23" s="312"/>
      <c r="H23" s="313"/>
      <c r="I23" s="23"/>
      <c r="J23" s="15"/>
      <c r="K23" s="132"/>
      <c r="L23" s="15"/>
      <c r="M23" s="15"/>
    </row>
    <row r="24" spans="1:13" s="17" customFormat="1" ht="12.6" customHeight="1" x14ac:dyDescent="0.2">
      <c r="B24" s="302" t="s">
        <v>50</v>
      </c>
      <c r="C24" s="269" t="s">
        <v>51</v>
      </c>
      <c r="D24" s="269"/>
      <c r="E24" s="303" t="str">
        <f>E12</f>
        <v>Select Previous Cost Estimate</v>
      </c>
      <c r="F24" s="269" t="s">
        <v>142</v>
      </c>
      <c r="G24" s="304" t="s">
        <v>55</v>
      </c>
      <c r="H24" s="305"/>
      <c r="I24" s="46"/>
      <c r="J24" s="18"/>
      <c r="K24" s="134"/>
      <c r="L24" s="18"/>
      <c r="M24" s="18"/>
    </row>
    <row r="25" spans="1:13" s="14" customFormat="1" ht="24" customHeight="1" x14ac:dyDescent="0.2">
      <c r="A25" s="13"/>
      <c r="B25" s="302"/>
      <c r="C25" s="269"/>
      <c r="D25" s="269"/>
      <c r="E25" s="303"/>
      <c r="F25" s="269"/>
      <c r="G25" s="63" t="s">
        <v>36</v>
      </c>
      <c r="H25" s="67" t="s">
        <v>12</v>
      </c>
      <c r="I25" s="24"/>
      <c r="K25" s="135"/>
    </row>
    <row r="26" spans="1:13" s="16" customFormat="1" ht="15" customHeight="1" x14ac:dyDescent="0.25">
      <c r="A26" s="11"/>
      <c r="B26" s="47">
        <v>1</v>
      </c>
      <c r="C26" s="301" t="s">
        <v>54</v>
      </c>
      <c r="D26" s="301"/>
      <c r="E26" s="104"/>
      <c r="F26" s="61">
        <f>SUM('Cost Estimate'!N28:P28)</f>
        <v>0</v>
      </c>
      <c r="G26" s="52">
        <f>F26-E26</f>
        <v>0</v>
      </c>
      <c r="H26" s="75">
        <f>IF(E26,G26/E26,0)</f>
        <v>0</v>
      </c>
      <c r="I26" s="23"/>
      <c r="J26" s="15"/>
      <c r="K26" s="132"/>
      <c r="L26" s="15"/>
      <c r="M26" s="15"/>
    </row>
    <row r="27" spans="1:13" s="16" customFormat="1" ht="6.75" customHeight="1" thickBot="1" x14ac:dyDescent="0.3">
      <c r="A27" s="11"/>
      <c r="B27" s="53"/>
      <c r="C27" s="10"/>
      <c r="D27" s="10"/>
      <c r="E27" s="50"/>
      <c r="F27" s="50"/>
      <c r="G27" s="50"/>
      <c r="H27" s="51"/>
      <c r="I27" s="23"/>
      <c r="J27" s="15"/>
      <c r="K27" s="132"/>
      <c r="L27" s="15"/>
      <c r="M27" s="15"/>
    </row>
    <row r="28" spans="1:13" s="16" customFormat="1" ht="13.2" x14ac:dyDescent="0.25">
      <c r="A28" s="11"/>
      <c r="B28" s="54"/>
      <c r="C28" s="55"/>
      <c r="D28" s="55"/>
      <c r="E28" s="56"/>
      <c r="F28" s="56"/>
      <c r="G28" s="56"/>
      <c r="H28" s="57"/>
      <c r="I28" s="23"/>
      <c r="J28" s="15"/>
      <c r="K28" s="132"/>
      <c r="L28" s="15"/>
      <c r="M28" s="15"/>
    </row>
    <row r="29" spans="1:13" s="16" customFormat="1" ht="13.2" x14ac:dyDescent="0.25">
      <c r="A29" s="11"/>
      <c r="B29" s="32" t="s">
        <v>49</v>
      </c>
      <c r="C29" s="33"/>
      <c r="D29" s="33"/>
      <c r="E29" s="34"/>
      <c r="F29" s="34"/>
      <c r="G29" s="34"/>
      <c r="H29" s="35"/>
      <c r="I29" s="23"/>
      <c r="J29" s="15"/>
      <c r="K29" s="132"/>
      <c r="L29" s="15"/>
      <c r="M29" s="15"/>
    </row>
    <row r="30" spans="1:13" s="16" customFormat="1" ht="13.2" x14ac:dyDescent="0.25">
      <c r="A30" s="11"/>
      <c r="B30" s="314" t="s">
        <v>94</v>
      </c>
      <c r="C30" s="148"/>
      <c r="D30" s="148"/>
      <c r="E30" s="148"/>
      <c r="F30" s="148"/>
      <c r="G30" s="148"/>
      <c r="H30" s="315"/>
      <c r="I30" s="23"/>
      <c r="J30" s="15"/>
      <c r="K30" s="132"/>
      <c r="L30" s="15"/>
      <c r="M30" s="15"/>
    </row>
    <row r="31" spans="1:13" s="16" customFormat="1" ht="13.2" x14ac:dyDescent="0.25">
      <c r="A31" s="11"/>
      <c r="B31" s="316"/>
      <c r="C31" s="317"/>
      <c r="D31" s="317"/>
      <c r="E31" s="317"/>
      <c r="F31" s="317"/>
      <c r="G31" s="317"/>
      <c r="H31" s="318"/>
      <c r="I31" s="23"/>
      <c r="J31" s="15"/>
      <c r="K31" s="132"/>
      <c r="L31" s="15"/>
      <c r="M31" s="15"/>
    </row>
    <row r="32" spans="1:13" s="16" customFormat="1" ht="13.2" x14ac:dyDescent="0.25">
      <c r="A32" s="11"/>
      <c r="B32" s="316"/>
      <c r="C32" s="317"/>
      <c r="D32" s="317"/>
      <c r="E32" s="317"/>
      <c r="F32" s="317"/>
      <c r="G32" s="317"/>
      <c r="H32" s="318"/>
      <c r="I32" s="23"/>
      <c r="J32" s="15"/>
      <c r="K32" s="132"/>
      <c r="L32" s="15"/>
      <c r="M32" s="15"/>
    </row>
    <row r="33" spans="1:13" s="16" customFormat="1" ht="13.2" x14ac:dyDescent="0.25">
      <c r="A33" s="11"/>
      <c r="B33" s="316"/>
      <c r="C33" s="317"/>
      <c r="D33" s="317"/>
      <c r="E33" s="317"/>
      <c r="F33" s="317"/>
      <c r="G33" s="317"/>
      <c r="H33" s="318"/>
      <c r="I33" s="23"/>
      <c r="J33" s="15"/>
      <c r="K33" s="132"/>
      <c r="L33" s="15"/>
      <c r="M33" s="15"/>
    </row>
    <row r="34" spans="1:13" s="16" customFormat="1" ht="13.2" x14ac:dyDescent="0.25">
      <c r="A34" s="11"/>
      <c r="B34" s="316"/>
      <c r="C34" s="317"/>
      <c r="D34" s="317"/>
      <c r="E34" s="317"/>
      <c r="F34" s="317"/>
      <c r="G34" s="317"/>
      <c r="H34" s="318"/>
      <c r="I34" s="23"/>
      <c r="J34" s="15"/>
      <c r="K34" s="132"/>
      <c r="L34" s="15"/>
      <c r="M34" s="15"/>
    </row>
    <row r="35" spans="1:13" s="16" customFormat="1" ht="13.2" x14ac:dyDescent="0.25">
      <c r="A35" s="11"/>
      <c r="B35" s="316"/>
      <c r="C35" s="317"/>
      <c r="D35" s="317"/>
      <c r="E35" s="317"/>
      <c r="F35" s="317"/>
      <c r="G35" s="317"/>
      <c r="H35" s="318"/>
      <c r="I35" s="23"/>
      <c r="J35" s="15"/>
      <c r="K35" s="132"/>
      <c r="L35" s="15"/>
      <c r="M35" s="15"/>
    </row>
    <row r="36" spans="1:13" s="16" customFormat="1" ht="13.2" x14ac:dyDescent="0.25">
      <c r="A36" s="11"/>
      <c r="B36" s="316"/>
      <c r="C36" s="317"/>
      <c r="D36" s="317"/>
      <c r="E36" s="317"/>
      <c r="F36" s="317"/>
      <c r="G36" s="317"/>
      <c r="H36" s="318"/>
      <c r="I36" s="23"/>
      <c r="J36" s="15"/>
      <c r="K36" s="132"/>
      <c r="L36" s="15"/>
      <c r="M36" s="15"/>
    </row>
    <row r="37" spans="1:13" s="16" customFormat="1" ht="13.2" x14ac:dyDescent="0.25">
      <c r="A37" s="11"/>
      <c r="B37" s="316"/>
      <c r="C37" s="317"/>
      <c r="D37" s="317"/>
      <c r="E37" s="317"/>
      <c r="F37" s="317"/>
      <c r="G37" s="317"/>
      <c r="H37" s="318"/>
      <c r="I37" s="23"/>
      <c r="J37" s="15"/>
      <c r="K37" s="132"/>
      <c r="L37" s="15"/>
      <c r="M37" s="15"/>
    </row>
    <row r="38" spans="1:13" s="16" customFormat="1" ht="13.2" x14ac:dyDescent="0.25">
      <c r="A38" s="11"/>
      <c r="B38" s="316"/>
      <c r="C38" s="317"/>
      <c r="D38" s="317"/>
      <c r="E38" s="317"/>
      <c r="F38" s="317"/>
      <c r="G38" s="317"/>
      <c r="H38" s="318"/>
      <c r="I38" s="23"/>
      <c r="J38" s="15"/>
      <c r="K38" s="132"/>
      <c r="L38" s="15"/>
      <c r="M38" s="15"/>
    </row>
    <row r="39" spans="1:13" s="16" customFormat="1" ht="13.2" x14ac:dyDescent="0.25">
      <c r="A39" s="11"/>
      <c r="B39" s="316"/>
      <c r="C39" s="317"/>
      <c r="D39" s="317"/>
      <c r="E39" s="317"/>
      <c r="F39" s="317"/>
      <c r="G39" s="317"/>
      <c r="H39" s="318"/>
      <c r="I39" s="23"/>
      <c r="J39" s="15"/>
      <c r="K39" s="132"/>
      <c r="L39" s="15"/>
      <c r="M39" s="15"/>
    </row>
    <row r="40" spans="1:13" s="16" customFormat="1" ht="13.2" x14ac:dyDescent="0.25">
      <c r="A40" s="11"/>
      <c r="B40" s="316"/>
      <c r="C40" s="317"/>
      <c r="D40" s="317"/>
      <c r="E40" s="317"/>
      <c r="F40" s="317"/>
      <c r="G40" s="317"/>
      <c r="H40" s="318"/>
      <c r="I40" s="23"/>
      <c r="J40" s="15"/>
      <c r="K40" s="132"/>
      <c r="L40" s="15"/>
      <c r="M40" s="15"/>
    </row>
    <row r="41" spans="1:13" s="16" customFormat="1" ht="13.2" x14ac:dyDescent="0.25">
      <c r="A41" s="11"/>
      <c r="B41" s="316"/>
      <c r="C41" s="317"/>
      <c r="D41" s="317"/>
      <c r="E41" s="317"/>
      <c r="F41" s="317"/>
      <c r="G41" s="317"/>
      <c r="H41" s="318"/>
      <c r="I41" s="23"/>
      <c r="J41" s="15"/>
      <c r="K41" s="132"/>
      <c r="L41" s="15"/>
      <c r="M41" s="15"/>
    </row>
    <row r="42" spans="1:13" s="16" customFormat="1" ht="13.2" x14ac:dyDescent="0.25">
      <c r="A42" s="11"/>
      <c r="B42" s="316"/>
      <c r="C42" s="317"/>
      <c r="D42" s="317"/>
      <c r="E42" s="317"/>
      <c r="F42" s="317"/>
      <c r="G42" s="317"/>
      <c r="H42" s="318"/>
      <c r="I42" s="23"/>
      <c r="J42" s="15"/>
      <c r="K42" s="132"/>
      <c r="L42" s="15"/>
      <c r="M42" s="15"/>
    </row>
    <row r="43" spans="1:13" s="11" customFormat="1" thickBot="1" x14ac:dyDescent="0.3">
      <c r="B43" s="316"/>
      <c r="C43" s="317"/>
      <c r="D43" s="317"/>
      <c r="E43" s="317"/>
      <c r="F43" s="317"/>
      <c r="G43" s="317"/>
      <c r="H43" s="318"/>
      <c r="I43" s="23"/>
      <c r="J43" s="12"/>
      <c r="K43" s="133"/>
      <c r="L43" s="12"/>
      <c r="M43" s="12"/>
    </row>
    <row r="44" spans="1:13" s="16" customFormat="1" ht="6.75" customHeight="1" thickBot="1" x14ac:dyDescent="0.3">
      <c r="A44" s="11"/>
      <c r="B44" s="72"/>
      <c r="C44" s="73"/>
      <c r="D44" s="73"/>
      <c r="E44" s="73"/>
      <c r="F44" s="73"/>
      <c r="G44" s="73"/>
      <c r="H44" s="74"/>
      <c r="I44" s="12"/>
      <c r="J44" s="15"/>
      <c r="K44" s="132"/>
      <c r="L44" s="15"/>
      <c r="M44" s="15"/>
    </row>
    <row r="45" spans="1:13" s="20" customFormat="1" ht="12.6" x14ac:dyDescent="0.2">
      <c r="A45" s="17"/>
      <c r="B45" s="69" t="s">
        <v>99</v>
      </c>
      <c r="C45" s="299" t="s">
        <v>3</v>
      </c>
      <c r="D45" s="299"/>
      <c r="E45" s="299"/>
      <c r="F45" s="70" t="s">
        <v>39</v>
      </c>
      <c r="G45" s="70" t="s">
        <v>40</v>
      </c>
      <c r="H45" s="71" t="s">
        <v>6</v>
      </c>
      <c r="I45" s="18"/>
      <c r="J45" s="19"/>
      <c r="K45" s="136"/>
      <c r="L45" s="19"/>
      <c r="M45" s="19"/>
    </row>
    <row r="46" spans="1:13" s="16" customFormat="1" ht="13.2" x14ac:dyDescent="0.25">
      <c r="A46" s="11"/>
      <c r="B46" s="100"/>
      <c r="C46" s="300"/>
      <c r="D46" s="300"/>
      <c r="E46" s="300"/>
      <c r="F46" s="101"/>
      <c r="G46" s="101"/>
      <c r="H46" s="102"/>
      <c r="I46" s="12"/>
      <c r="J46" s="15"/>
      <c r="K46" s="132"/>
      <c r="L46" s="15"/>
      <c r="M46" s="15"/>
    </row>
    <row r="47" spans="1:13" s="16" customFormat="1" thickBot="1" x14ac:dyDescent="0.3">
      <c r="A47" s="11"/>
      <c r="B47" s="105"/>
      <c r="C47" s="310"/>
      <c r="D47" s="310"/>
      <c r="E47" s="310"/>
      <c r="F47" s="106"/>
      <c r="G47" s="106"/>
      <c r="H47" s="107"/>
      <c r="I47" s="12"/>
      <c r="J47" s="15"/>
      <c r="K47" s="132"/>
      <c r="L47" s="15"/>
      <c r="M47" s="15"/>
    </row>
    <row r="48" spans="1:13" s="16" customFormat="1" ht="13.2" x14ac:dyDescent="0.25">
      <c r="A48" s="58"/>
      <c r="B48" s="23"/>
      <c r="C48" s="23"/>
      <c r="D48" s="23"/>
      <c r="E48" s="23"/>
      <c r="F48" s="23"/>
      <c r="G48" s="23"/>
      <c r="H48" s="23"/>
      <c r="I48" s="23"/>
      <c r="J48" s="15"/>
      <c r="K48" s="132"/>
      <c r="L48" s="15"/>
      <c r="M48" s="15"/>
    </row>
    <row r="49" spans="1:13" s="16" customFormat="1" ht="13.2" x14ac:dyDescent="0.25">
      <c r="A49" s="11"/>
      <c r="B49" s="15"/>
      <c r="C49" s="15"/>
      <c r="D49" s="15"/>
      <c r="E49" s="15"/>
      <c r="F49" s="15"/>
      <c r="G49" s="15"/>
      <c r="H49" s="15"/>
      <c r="I49" s="12"/>
      <c r="J49" s="15"/>
      <c r="K49" s="132"/>
      <c r="L49" s="15"/>
      <c r="M49" s="15"/>
    </row>
  </sheetData>
  <sheetProtection algorithmName="SHA-512" hashValue="7x3Pn3j9O7vOp/o9Q1C2xZGqHA3bhuCmPOadGkR6LiFB8xTrTnfNXamuyH5E1TAiEEwGpwpvg86Jhok+6wuMRw==" saltValue="SylhSJeqp9pb5JtdPD4fUw==" spinCount="100000" sheet="1" selectLockedCells="1"/>
  <dataConsolidate/>
  <mergeCells count="31">
    <mergeCell ref="C20:D20"/>
    <mergeCell ref="C47:E47"/>
    <mergeCell ref="C21:D21"/>
    <mergeCell ref="C22:D22"/>
    <mergeCell ref="B23:H23"/>
    <mergeCell ref="B24:B25"/>
    <mergeCell ref="C24:D25"/>
    <mergeCell ref="E24:E25"/>
    <mergeCell ref="F24:F25"/>
    <mergeCell ref="G24:H24"/>
    <mergeCell ref="C26:D26"/>
    <mergeCell ref="B30:H30"/>
    <mergeCell ref="B31:H43"/>
    <mergeCell ref="C45:E45"/>
    <mergeCell ref="C46:E46"/>
    <mergeCell ref="B3:H6"/>
    <mergeCell ref="B7:C7"/>
    <mergeCell ref="D7:H7"/>
    <mergeCell ref="B9:C9"/>
    <mergeCell ref="D9:H9"/>
    <mergeCell ref="B12:B13"/>
    <mergeCell ref="C12:D13"/>
    <mergeCell ref="E12:E13"/>
    <mergeCell ref="F12:F13"/>
    <mergeCell ref="G12:H12"/>
    <mergeCell ref="C14:D14"/>
    <mergeCell ref="C15:D15"/>
    <mergeCell ref="C16:D16"/>
    <mergeCell ref="C17:D17"/>
    <mergeCell ref="C19:D19"/>
    <mergeCell ref="C18:D18"/>
  </mergeCells>
  <dataValidations count="1">
    <dataValidation type="list" allowBlank="1" showInputMessage="1" showErrorMessage="1" sqref="E24:E25 E12:E13" xr:uid="{46691E6C-5F4C-4507-B1CE-57C5FCB2A44A}">
      <formula1>$K$11:$K$15</formula1>
    </dataValidation>
  </dataValidations>
  <pageMargins left="0.7" right="0.7" top="0.75" bottom="0.75" header="0.3" footer="0.3"/>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2021-07-02T08:48:21Z</cp:lastPrinted>
  <dcterms:created xsi:type="dcterms:W3CDTF">2018-09-18T07:45:14Z</dcterms:created>
  <dcterms:modified xsi:type="dcterms:W3CDTF">2022-06-05T15:27:17Z</dcterms:modified>
</cp:coreProperties>
</file>