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ollie.fallon\Desktop\Band Tempaltes\CMG - Blank Templates - 221209\CKBS Amended Templates\"/>
    </mc:Choice>
  </mc:AlternateContent>
  <bookViews>
    <workbookView xWindow="0" yWindow="0" windowWidth="28800" windowHeight="11100"/>
  </bookViews>
  <sheets>
    <sheet name="Risk Register" sheetId="1" r:id="rId1"/>
    <sheet name="Cost Matrix" sheetId="3" state="hidden" r:id="rId2"/>
  </sheets>
  <externalReferences>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GoalSeekTargetValue" hidden="1">0</definedName>
    <definedName name="_AtRisk_SimSetting_LiveUpdate" hidden="1">TRUE</definedName>
    <definedName name="_AtRisk_SimSetting_LiveUpdatePeriod" hidden="1">-1</definedName>
    <definedName name="_AtRisk_SimSetting_MacroMode" hidden="1">0</definedName>
    <definedName name="_AtRisk_SimSetting_MacroRecalculationBehavior" hidden="1">0</definedName>
    <definedName name="_AtRisk_SimSetting_MultipleCPUManualCount" hidden="1">4</definedName>
    <definedName name="_AtRisk_SimSetting_MultipleCPUMode" hidden="1">0</definedName>
    <definedName name="_AtRisk_SimSetting_RandomNumberGenerator" hidden="1">0</definedName>
    <definedName name="_AtRisk_SimSetting_ReportOptionCustomItemsCount" hidden="1">0</definedName>
    <definedName name="_AtRisk_SimSetting_ReportOptionDataMode" hidden="1">1</definedName>
    <definedName name="_AtRisk_SimSetting_ReportOptionReportMultiSimType" hidden="1">1</definedName>
    <definedName name="_AtRisk_SimSetting_ReportOptionReportPlacement" hidden="1">1</definedName>
    <definedName name="_AtRisk_SimSetting_ReportOptionReportSelection" hidden="1">1</definedName>
    <definedName name="_AtRisk_SimSetting_ReportOptionReportsFileType" hidden="1">1</definedName>
    <definedName name="_AtRisk_SimSetting_ReportOptionReportStyle" hidden="1">1</definedName>
    <definedName name="_AtRisk_SimSetting_ReportOptionSelectiveQR" hidden="1">FALSE</definedName>
    <definedName name="_AtRisk_SimSetting_ReportsList" hidden="1">1</definedName>
    <definedName name="_AtRisk_SimSetting_ShowSimulationProgressWindow" hidden="1">TRUE</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ActiveSimulationNumber"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List3">[1]PickLists!$C$2:$C$16</definedName>
    <definedName name="List5">[1]PickLists!$E$2:$E$4</definedName>
    <definedName name="Pal_Workbook_GUID" hidden="1">"LQYLYWW4W9EHCA2PBKKNWCW5"</definedName>
    <definedName name="PalisadeReportWorkbookCreatedBy">"AtRisk"</definedName>
    <definedName name="_xlnm.Print_Area" localSheetId="0">'Risk Register'!$A$1:$V$49</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7</definedName>
    <definedName name="RiskMinimizeOnStart" hidden="1">FALSE</definedName>
    <definedName name="RiskMonitorConvergence" hidden="1">FALSE</definedName>
    <definedName name="RiskMultipleCPUSupportEnabled" hidden="1">TRUE</definedName>
    <definedName name="RiskNumIterations" hidden="1">10000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2</definedName>
    <definedName name="RiskSelectedCell" hidden="1">"$AN$5"</definedName>
    <definedName name="RiskSelectedNameCell2" hidden="1">"$AN$2"</definedName>
    <definedName name="RiskStandardRecalc" hidden="1">2</definedName>
    <definedName name="RiskUpdateDisplay" hidden="1">FALSE</definedName>
    <definedName name="RiskUseDifferentSeedForEachSim" hidden="1">FALSE</definedName>
    <definedName name="RiskUseFixedSeed" hidden="1">FALSE</definedName>
    <definedName name="RiskUseMultipleCPUs" hidden="1">TRUE</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8" i="1" l="1"/>
  <c r="K18" i="1"/>
  <c r="J23" i="1"/>
  <c r="K23" i="1"/>
  <c r="J22" i="1"/>
  <c r="J21" i="1" l="1"/>
  <c r="J20" i="1"/>
  <c r="J19" i="1"/>
  <c r="K21" i="1"/>
  <c r="K20" i="1"/>
  <c r="K19" i="1"/>
  <c r="K22" i="1"/>
  <c r="N40" i="1" l="1"/>
  <c r="H18" i="1" s="1"/>
  <c r="N39" i="1"/>
  <c r="N38" i="1"/>
  <c r="N37" i="1"/>
  <c r="N36" i="1"/>
  <c r="H23" i="1" s="1"/>
  <c r="L23" i="1" s="1"/>
  <c r="C13" i="3"/>
  <c r="C12" i="3"/>
  <c r="C11" i="3"/>
  <c r="C10" i="3"/>
  <c r="C9" i="3"/>
  <c r="L18" i="1" l="1"/>
  <c r="H20" i="1"/>
  <c r="L20" i="1" s="1"/>
  <c r="H22" i="1"/>
  <c r="L22" i="1" s="1"/>
  <c r="H19" i="1"/>
  <c r="L19" i="1" s="1"/>
  <c r="H21" i="1"/>
  <c r="L21" i="1" s="1"/>
  <c r="L30" i="1" l="1"/>
</calcChain>
</file>

<file path=xl/sharedStrings.xml><?xml version="1.0" encoding="utf-8"?>
<sst xmlns="http://schemas.openxmlformats.org/spreadsheetml/2006/main" count="84" uniqueCount="68">
  <si>
    <t>Risk Analysis; Risk Register (Live Risks)</t>
  </si>
  <si>
    <t>ID</t>
  </si>
  <si>
    <t>Description / Cause</t>
  </si>
  <si>
    <t>Project Title:</t>
  </si>
  <si>
    <t xml:space="preserve">Current Project Phase: </t>
  </si>
  <si>
    <t>HIGH RISK</t>
  </si>
  <si>
    <t>PROBABILITY (RANK)</t>
  </si>
  <si>
    <t>MEDIUM RISK</t>
  </si>
  <si>
    <t>Negligible</t>
  </si>
  <si>
    <t>Unlikely</t>
  </si>
  <si>
    <t>Possible</t>
  </si>
  <si>
    <t>Probable</t>
  </si>
  <si>
    <t>Almost Certain</t>
  </si>
  <si>
    <t>LOW RISK</t>
  </si>
  <si>
    <t>Very Low</t>
  </si>
  <si>
    <t xml:space="preserve">Low </t>
  </si>
  <si>
    <t xml:space="preserve">Medium </t>
  </si>
  <si>
    <t xml:space="preserve">High </t>
  </si>
  <si>
    <t>Very High</t>
  </si>
  <si>
    <t>①</t>
  </si>
  <si>
    <t>②</t>
  </si>
  <si>
    <t>③</t>
  </si>
  <si>
    <t>④</t>
  </si>
  <si>
    <t>⑤</t>
  </si>
  <si>
    <t xml:space="preserve"> IMPACT</t>
  </si>
  <si>
    <t>Major</t>
  </si>
  <si>
    <t>Large</t>
  </si>
  <si>
    <t>Moderate</t>
  </si>
  <si>
    <t>Minor</t>
  </si>
  <si>
    <t>Minimal</t>
  </si>
  <si>
    <r>
      <t>Cost as % of Project cost</t>
    </r>
    <r>
      <rPr>
        <sz val="10"/>
        <rFont val="Arial"/>
        <family val="2"/>
      </rPr>
      <t xml:space="preserve"> (not just fees) </t>
    </r>
  </si>
  <si>
    <t>Quality</t>
  </si>
  <si>
    <t>CAT</t>
  </si>
  <si>
    <t>Cost / time and quality may be affected differently by a single risk.   If overall risk is required, use the most severe affected component or give consideration to managing each separately.</t>
  </si>
  <si>
    <t xml:space="preserve">% </t>
  </si>
  <si>
    <t xml:space="preserve"> (Ranking 1-5)</t>
  </si>
  <si>
    <t>Overall Risk</t>
  </si>
  <si>
    <t xml:space="preserve">Cost as % of project cost </t>
  </si>
  <si>
    <t>COST MATRIX</t>
  </si>
  <si>
    <t>IMPACT</t>
  </si>
  <si>
    <r>
      <t xml:space="preserve">Prob
</t>
    </r>
    <r>
      <rPr>
        <b/>
        <i/>
        <sz val="8"/>
        <color theme="0"/>
        <rFont val="Arial"/>
        <family val="2"/>
      </rPr>
      <t>(Average)</t>
    </r>
  </si>
  <si>
    <t>VH</t>
  </si>
  <si>
    <t>H</t>
  </si>
  <si>
    <t>M</t>
  </si>
  <si>
    <t>L</t>
  </si>
  <si>
    <t>VL</t>
  </si>
  <si>
    <t>Phase Specific Cost Esimate</t>
  </si>
  <si>
    <t>Most Likely Cost</t>
  </si>
  <si>
    <t>Risk Rating</t>
  </si>
  <si>
    <t>Risk Owner 
(Individual &amp; Organisation)</t>
  </si>
  <si>
    <t>Risk Register</t>
  </si>
  <si>
    <t>Risk Matrix</t>
  </si>
  <si>
    <t>Probability / Impact Schedule</t>
  </si>
  <si>
    <r>
      <t xml:space="preserve">Impact
</t>
    </r>
    <r>
      <rPr>
        <b/>
        <i/>
        <sz val="8"/>
        <color theme="0"/>
        <rFont val="Arial"/>
        <family val="2"/>
      </rPr>
      <t>(Cost)</t>
    </r>
  </si>
  <si>
    <t>Risk Response / Mitigation</t>
  </si>
  <si>
    <t>Probability / Impact</t>
  </si>
  <si>
    <t>Current Risk Assessment of Construction, Preparation &amp; Administration and Traffic Management Costs (Risk to be applied in cost estimating templates)</t>
  </si>
  <si>
    <r>
      <rPr>
        <b/>
        <u/>
        <sz val="11"/>
        <color theme="1"/>
        <rFont val="Lucida Sans"/>
        <family val="2"/>
      </rPr>
      <t xml:space="preserve">Notes: </t>
    </r>
    <r>
      <rPr>
        <sz val="11"/>
        <color theme="1"/>
        <rFont val="Lucida Sans"/>
        <family val="2"/>
      </rPr>
      <t xml:space="preserve">
1. Should a forecast impact category of 5 (10%) be selected, the risk shall be reviewed in conjunction with the Sponsoring Agency to determine if the impact cost percentage is sufficient. If it is deemed insufficient, the impact cost shall be adjusted manually to percentage that is agreeable to the Sponsoring Agency. </t>
    </r>
  </si>
  <si>
    <t>(PxI)</t>
  </si>
  <si>
    <t>Project / Contract Code:</t>
  </si>
  <si>
    <t xml:space="preserve">Date Risk Register Updated: </t>
  </si>
  <si>
    <t>Phase 3 - Preliminary Design</t>
  </si>
  <si>
    <t>Probability
(Most Likely)</t>
  </si>
  <si>
    <t>Impact
(Most Likely)</t>
  </si>
  <si>
    <t>Project Cost</t>
  </si>
  <si>
    <t>Project Cost (Construction, Preparation &amp; Admin and TM):</t>
  </si>
  <si>
    <t>Phase 4 - Statutory Process</t>
  </si>
  <si>
    <t>Phase 5 - Detailed Design and Procurement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</si>
</sst>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00_-;\-&quot;£&quot;* #,##0.00_-;_-&quot;£&quot;* &quot;-&quot;??_-;_-@_-"/>
    <numFmt numFmtId="165" formatCode="[$-F400]h:mm:ss\ AM/PM"/>
    <numFmt numFmtId="166" formatCode="0.0%"/>
    <numFmt numFmtId="167" formatCode="_-[$€-2]\ * #,##0.00_-;\-[$€-2]\ * #,##0.00_-;_-[$€-2]\ * &quot;-&quot;??_-;_-@_-"/>
    <numFmt numFmtId="168" formatCode="_-[$€-2]\ * #,##0_-;\-[$€-2]\ * #,##0_-;_-[$€-2]\ * &quot;-&quot;_-;_-@_-"/>
    <numFmt numFmtId="169" formatCode="_-[$€-2]\ * #,##0.000_-;\-[$€-2]\ * #,##0.000_-;_-[$€-2]\ * &quot;-&quot;???_-;_-@_-"/>
  </numFmts>
  <fonts count="26" x14ac:knownFonts="1">
    <font>
      <sz val="11"/>
      <color theme="1"/>
      <name val="Calibri"/>
      <family val="2"/>
      <scheme val="minor"/>
    </font>
    <font>
      <sz val="11"/>
      <color theme="1"/>
      <name val="Lucida Sans"/>
      <family val="2"/>
    </font>
    <font>
      <b/>
      <u/>
      <sz val="11"/>
      <color theme="1"/>
      <name val="Lucida Sans"/>
      <family val="2"/>
    </font>
    <font>
      <b/>
      <sz val="11"/>
      <color theme="0"/>
      <name val="Lucida Sans"/>
      <family val="2"/>
    </font>
    <font>
      <b/>
      <sz val="11"/>
      <color theme="1"/>
      <name val="Lucida Sans"/>
      <family val="2"/>
    </font>
    <font>
      <sz val="11"/>
      <color theme="1"/>
      <name val="Calibri"/>
      <family val="2"/>
      <scheme val="minor"/>
    </font>
    <font>
      <sz val="10"/>
      <name val="Arial"/>
      <family val="2"/>
    </font>
    <font>
      <sz val="10"/>
      <name val="Calibri"/>
      <family val="2"/>
      <scheme val="minor"/>
    </font>
    <font>
      <b/>
      <sz val="12"/>
      <color rgb="FFF9423A"/>
      <name val="Arial"/>
      <family val="2"/>
    </font>
    <font>
      <sz val="11"/>
      <name val="Calibri"/>
      <family val="2"/>
      <scheme val="minor"/>
    </font>
    <font>
      <b/>
      <sz val="11"/>
      <name val="Arial"/>
      <family val="2"/>
    </font>
    <font>
      <b/>
      <sz val="14"/>
      <color indexed="33"/>
      <name val="Calibri"/>
      <family val="2"/>
    </font>
    <font>
      <b/>
      <sz val="10"/>
      <color indexed="9"/>
      <name val="Arial"/>
      <family val="2"/>
    </font>
    <font>
      <b/>
      <sz val="10"/>
      <name val="Arial"/>
      <family val="2"/>
    </font>
    <font>
      <sz val="8"/>
      <name val="Arial"/>
      <family val="2"/>
    </font>
    <font>
      <sz val="11"/>
      <name val="Arial"/>
      <family val="2"/>
    </font>
    <font>
      <b/>
      <i/>
      <sz val="12"/>
      <color rgb="FFF9423A"/>
      <name val="Arial"/>
      <family val="2"/>
    </font>
    <font>
      <b/>
      <sz val="11"/>
      <color theme="0"/>
      <name val="Arial"/>
      <family val="2"/>
    </font>
    <font>
      <b/>
      <i/>
      <sz val="8"/>
      <color theme="0"/>
      <name val="Arial"/>
      <family val="2"/>
    </font>
    <font>
      <i/>
      <sz val="10"/>
      <color rgb="FFFF0000"/>
      <name val="Calibri"/>
      <family val="2"/>
      <scheme val="minor"/>
    </font>
    <font>
      <b/>
      <u/>
      <sz val="12"/>
      <color theme="1"/>
      <name val="Lucida Sans"/>
      <family val="2"/>
    </font>
    <font>
      <b/>
      <u/>
      <sz val="11"/>
      <color rgb="FF0070C0"/>
      <name val="Lucida Sans"/>
      <family val="2"/>
    </font>
    <font>
      <sz val="11"/>
      <color rgb="FF0070C0"/>
      <name val="Lucida Sans"/>
      <family val="2"/>
    </font>
    <font>
      <b/>
      <sz val="10"/>
      <name val="Lucida Sans"/>
      <family val="2"/>
    </font>
    <font>
      <b/>
      <sz val="11"/>
      <name val="Calibri"/>
      <family val="2"/>
      <scheme val="minor"/>
    </font>
    <font>
      <sz val="11"/>
      <name val="Lucida Sans"/>
      <family val="2"/>
    </font>
  </fonts>
  <fills count="12">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99CC00"/>
        <bgColor indexed="64"/>
      </patternFill>
    </fill>
    <fill>
      <patternFill patternType="solid">
        <fgColor theme="8" tint="0.59999389629810485"/>
        <bgColor indexed="64"/>
      </patternFill>
    </fill>
    <fill>
      <patternFill patternType="solid">
        <fgColor rgb="FFF9423A"/>
        <bgColor indexed="64"/>
      </patternFill>
    </fill>
    <fill>
      <patternFill patternType="solid">
        <fgColor rgb="FF00AAE7"/>
        <bgColor indexed="64"/>
      </patternFill>
    </fill>
    <fill>
      <patternFill patternType="solid">
        <fgColor rgb="FF3C0A82"/>
        <bgColor indexed="64"/>
      </patternFill>
    </fill>
    <fill>
      <patternFill patternType="solid">
        <fgColor rgb="FFCCC0DA"/>
        <bgColor indexed="64"/>
      </patternFill>
    </fill>
    <fill>
      <patternFill patternType="solid">
        <fgColor rgb="FFFFFF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style="thin">
        <color theme="0"/>
      </right>
      <top/>
      <bottom style="thin">
        <color indexed="64"/>
      </bottom>
      <diagonal/>
    </border>
    <border>
      <left style="thin">
        <color theme="0"/>
      </left>
      <right style="thin">
        <color theme="0"/>
      </right>
      <top style="thin">
        <color indexed="64"/>
      </top>
      <bottom style="thin">
        <color theme="0"/>
      </bottom>
      <diagonal/>
    </border>
    <border>
      <left style="thin">
        <color indexed="64"/>
      </left>
      <right/>
      <top style="thin">
        <color indexed="64"/>
      </top>
      <bottom/>
      <diagonal/>
    </border>
    <border>
      <left/>
      <right/>
      <top style="thin">
        <color indexed="64"/>
      </top>
      <bottom/>
      <diagonal/>
    </border>
    <border>
      <left/>
      <right style="thin">
        <color theme="1" tint="0.499984740745262"/>
      </right>
      <top style="thin">
        <color indexed="64"/>
      </top>
      <bottom/>
      <diagonal/>
    </border>
    <border>
      <left style="thin">
        <color indexed="64"/>
      </left>
      <right/>
      <top/>
      <bottom/>
      <diagonal/>
    </border>
    <border>
      <left/>
      <right style="thin">
        <color theme="1" tint="0.499984740745262"/>
      </right>
      <top/>
      <bottom/>
      <diagonal/>
    </border>
    <border>
      <left style="thin">
        <color theme="1" tint="0.499984740745262"/>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style="thin">
        <color theme="0" tint="-0.24994659260841701"/>
      </right>
      <top style="thin">
        <color theme="0" tint="-0.24994659260841701"/>
      </top>
      <bottom style="thin">
        <color theme="1" tint="0.499984740745262"/>
      </bottom>
      <diagonal/>
    </border>
    <border>
      <left style="thin">
        <color theme="0" tint="-0.24994659260841701"/>
      </left>
      <right style="thin">
        <color theme="0" tint="-0.24994659260841701"/>
      </right>
      <top style="thin">
        <color theme="0" tint="-0.24994659260841701"/>
      </top>
      <bottom style="thin">
        <color theme="1" tint="0.499984740745262"/>
      </bottom>
      <diagonal/>
    </border>
    <border>
      <left style="thin">
        <color theme="0" tint="-0.24994659260841701"/>
      </left>
      <right style="thin">
        <color indexed="64"/>
      </right>
      <top style="thin">
        <color theme="0" tint="-0.24994659260841701"/>
      </top>
      <bottom style="thin">
        <color theme="1" tint="0.499984740745262"/>
      </bottom>
      <diagonal/>
    </border>
    <border>
      <left style="thin">
        <color indexed="64"/>
      </left>
      <right style="thin">
        <color theme="0" tint="-0.24994659260841701"/>
      </right>
      <top style="thin">
        <color theme="1" tint="0.499984740745262"/>
      </top>
      <bottom/>
      <diagonal/>
    </border>
    <border>
      <left style="thin">
        <color theme="0" tint="-0.24994659260841701"/>
      </left>
      <right style="thin">
        <color theme="0" tint="-0.24994659260841701"/>
      </right>
      <top style="thin">
        <color theme="1" tint="0.499984740745262"/>
      </top>
      <bottom style="thin">
        <color theme="0" tint="-0.24994659260841701"/>
      </bottom>
      <diagonal/>
    </border>
    <border>
      <left style="thin">
        <color theme="0" tint="-0.24994659260841701"/>
      </left>
      <right style="thin">
        <color theme="1" tint="0.499984740745262"/>
      </right>
      <top style="thin">
        <color theme="1" tint="0.499984740745262"/>
      </top>
      <bottom style="thin">
        <color theme="0" tint="-0.24994659260841701"/>
      </bottom>
      <diagonal/>
    </border>
    <border>
      <left/>
      <right style="thin">
        <color indexed="64"/>
      </right>
      <top/>
      <bottom/>
      <diagonal/>
    </border>
    <border>
      <left style="thin">
        <color indexed="64"/>
      </left>
      <right style="thin">
        <color theme="0" tint="-0.24994659260841701"/>
      </right>
      <top/>
      <bottom/>
      <diagonal/>
    </border>
    <border>
      <left style="thin">
        <color theme="0" tint="-0.24994659260841701"/>
      </left>
      <right style="thin">
        <color theme="1" tint="0.499984740745262"/>
      </right>
      <top style="thin">
        <color theme="0" tint="-0.24994659260841701"/>
      </top>
      <bottom style="thin">
        <color theme="0" tint="-0.24994659260841701"/>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tint="-0.24994659260841701"/>
      </right>
      <top/>
      <bottom style="thin">
        <color indexed="64"/>
      </bottom>
      <diagonal/>
    </border>
    <border>
      <left style="thin">
        <color theme="0" tint="-0.24994659260841701"/>
      </left>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theme="1" tint="0.499984740745262"/>
      </right>
      <top style="thin">
        <color theme="0" tint="-0.24994659260841701"/>
      </top>
      <bottom style="thin">
        <color indexed="64"/>
      </bottom>
      <diagonal/>
    </border>
    <border>
      <left style="thin">
        <color theme="1" tint="0.499984740745262"/>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top style="thin">
        <color indexed="64"/>
      </top>
      <bottom style="thin">
        <color indexed="64"/>
      </bottom>
      <diagonal/>
    </border>
    <border>
      <left style="thin">
        <color theme="1" tint="0.499984740745262"/>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right style="thin">
        <color theme="1" tint="0.499984740745262"/>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style="thin">
        <color theme="0"/>
      </left>
      <right/>
      <top style="thin">
        <color indexed="64"/>
      </top>
      <bottom style="thin">
        <color theme="0"/>
      </bottom>
      <diagonal/>
    </border>
    <border>
      <left/>
      <right style="thin">
        <color theme="0"/>
      </right>
      <top style="thin">
        <color indexed="64"/>
      </top>
      <bottom style="thin">
        <color theme="0"/>
      </bottom>
      <diagonal/>
    </border>
    <border>
      <left style="medium">
        <color rgb="FF3C0A82"/>
      </left>
      <right/>
      <top style="medium">
        <color rgb="FF3C0A82"/>
      </top>
      <bottom/>
      <diagonal/>
    </border>
    <border>
      <left/>
      <right/>
      <top style="medium">
        <color rgb="FF3C0A82"/>
      </top>
      <bottom/>
      <diagonal/>
    </border>
    <border>
      <left/>
      <right style="medium">
        <color rgb="FF3C0A82"/>
      </right>
      <top style="medium">
        <color rgb="FF3C0A82"/>
      </top>
      <bottom/>
      <diagonal/>
    </border>
    <border>
      <left style="medium">
        <color rgb="FF3C0A82"/>
      </left>
      <right/>
      <top/>
      <bottom/>
      <diagonal/>
    </border>
    <border>
      <left/>
      <right style="medium">
        <color rgb="FF3C0A82"/>
      </right>
      <top/>
      <bottom/>
      <diagonal/>
    </border>
    <border>
      <left style="medium">
        <color rgb="FF3C0A82"/>
      </left>
      <right/>
      <top/>
      <bottom style="medium">
        <color rgb="FF3C0A82"/>
      </bottom>
      <diagonal/>
    </border>
    <border>
      <left/>
      <right/>
      <top/>
      <bottom style="medium">
        <color rgb="FF3C0A82"/>
      </bottom>
      <diagonal/>
    </border>
    <border>
      <left/>
      <right style="medium">
        <color rgb="FF3C0A82"/>
      </right>
      <top/>
      <bottom style="medium">
        <color rgb="FF3C0A82"/>
      </bottom>
      <diagonal/>
    </border>
    <border>
      <left style="medium">
        <color indexed="64"/>
      </left>
      <right style="medium">
        <color indexed="64"/>
      </right>
      <top style="medium">
        <color indexed="64"/>
      </top>
      <bottom style="medium">
        <color indexed="64"/>
      </bottom>
      <diagonal/>
    </border>
  </borders>
  <cellStyleXfs count="4">
    <xf numFmtId="0" fontId="0" fillId="0" borderId="0"/>
    <xf numFmtId="9" fontId="5" fillId="0" borderId="0" applyFont="0" applyFill="0" applyBorder="0" applyAlignment="0" applyProtection="0"/>
    <xf numFmtId="0" fontId="6" fillId="0" borderId="0"/>
    <xf numFmtId="9" fontId="6" fillId="0" borderId="0" applyFont="0" applyFill="0" applyBorder="0" applyAlignment="0" applyProtection="0"/>
  </cellStyleXfs>
  <cellXfs count="137">
    <xf numFmtId="0" fontId="0" fillId="0" borderId="0" xfId="0"/>
    <xf numFmtId="0" fontId="1" fillId="0" borderId="0" xfId="0" applyFont="1"/>
    <xf numFmtId="0" fontId="1" fillId="0" borderId="0" xfId="0" applyFont="1" applyAlignment="1">
      <alignment horizontal="center"/>
    </xf>
    <xf numFmtId="164" fontId="1" fillId="0" borderId="0" xfId="0" applyNumberFormat="1" applyFont="1" applyAlignment="1">
      <alignment horizontal="center" vertical="center"/>
    </xf>
    <xf numFmtId="0" fontId="2" fillId="2" borderId="0" xfId="0" applyFont="1" applyFill="1" applyAlignment="1">
      <alignment horizontal="left"/>
    </xf>
    <xf numFmtId="0" fontId="1" fillId="2" borderId="0" xfId="0" applyFont="1" applyFill="1" applyAlignment="1">
      <alignment horizontal="center"/>
    </xf>
    <xf numFmtId="164" fontId="1" fillId="2" borderId="0" xfId="0" applyNumberFormat="1" applyFont="1" applyFill="1" applyAlignment="1">
      <alignment horizontal="center" vertical="center"/>
    </xf>
    <xf numFmtId="0" fontId="1" fillId="2" borderId="0" xfId="0" applyFont="1" applyFill="1" applyAlignment="1">
      <alignment horizontal="left"/>
    </xf>
    <xf numFmtId="0" fontId="7" fillId="0" borderId="0" xfId="2" applyFont="1"/>
    <xf numFmtId="0" fontId="8" fillId="0" borderId="0" xfId="0" applyFont="1"/>
    <xf numFmtId="0" fontId="7" fillId="0" borderId="8" xfId="2" applyFont="1" applyBorder="1"/>
    <xf numFmtId="0" fontId="7" fillId="0" borderId="10" xfId="2" applyFont="1" applyBorder="1"/>
    <xf numFmtId="0" fontId="6" fillId="0" borderId="11" xfId="2" applyBorder="1" applyAlignment="1">
      <alignment horizontal="center" vertical="center" wrapText="1"/>
    </xf>
    <xf numFmtId="0" fontId="6" fillId="0" borderId="12" xfId="2" applyBorder="1" applyAlignment="1">
      <alignment horizontal="center" vertical="center" wrapText="1"/>
    </xf>
    <xf numFmtId="0" fontId="6" fillId="0" borderId="13" xfId="2" applyBorder="1" applyAlignment="1">
      <alignment horizontal="center" vertical="center" wrapText="1"/>
    </xf>
    <xf numFmtId="0" fontId="9" fillId="0" borderId="9" xfId="2" applyFont="1" applyBorder="1" applyAlignment="1">
      <alignment horizontal="left" vertical="top"/>
    </xf>
    <xf numFmtId="0" fontId="7" fillId="0" borderId="14" xfId="2" applyFont="1" applyBorder="1"/>
    <xf numFmtId="0" fontId="7" fillId="0" borderId="15" xfId="2" applyFont="1" applyBorder="1"/>
    <xf numFmtId="0" fontId="7" fillId="0" borderId="16" xfId="2" applyFont="1" applyBorder="1"/>
    <xf numFmtId="0" fontId="11" fillId="0" borderId="17" xfId="2" applyFont="1" applyBorder="1" applyAlignment="1">
      <alignment horizontal="center" vertical="center"/>
    </xf>
    <xf numFmtId="0" fontId="11" fillId="0" borderId="18" xfId="2" applyFont="1" applyBorder="1" applyAlignment="1">
      <alignment horizontal="center" vertical="center"/>
    </xf>
    <xf numFmtId="0" fontId="11" fillId="0" borderId="19" xfId="2" applyFont="1" applyBorder="1" applyAlignment="1">
      <alignment horizontal="center" vertical="center"/>
    </xf>
    <xf numFmtId="0" fontId="6" fillId="0" borderId="21" xfId="2" applyBorder="1" applyAlignment="1">
      <alignment horizontal="center" vertical="center" wrapText="1"/>
    </xf>
    <xf numFmtId="0" fontId="11" fillId="0" borderId="22" xfId="2" applyFont="1" applyBorder="1" applyAlignment="1">
      <alignment horizontal="center" vertical="center"/>
    </xf>
    <xf numFmtId="0" fontId="12" fillId="4" borderId="0" xfId="2" applyFont="1" applyFill="1" applyAlignment="1">
      <alignment horizontal="center" vertical="center" wrapText="1"/>
    </xf>
    <xf numFmtId="0" fontId="12" fillId="3" borderId="0" xfId="2" applyFont="1" applyFill="1" applyAlignment="1">
      <alignment horizontal="center" vertical="center" wrapText="1"/>
    </xf>
    <xf numFmtId="0" fontId="12" fillId="3" borderId="23" xfId="2" applyFont="1" applyFill="1" applyBorder="1" applyAlignment="1">
      <alignment horizontal="center" vertical="center" wrapText="1"/>
    </xf>
    <xf numFmtId="0" fontId="11" fillId="0" borderId="25" xfId="2" applyFont="1" applyBorder="1" applyAlignment="1">
      <alignment horizontal="center" vertical="center"/>
    </xf>
    <xf numFmtId="0" fontId="12" fillId="5" borderId="0" xfId="2" applyFont="1" applyFill="1" applyAlignment="1">
      <alignment horizontal="center" vertical="center" wrapText="1"/>
    </xf>
    <xf numFmtId="0" fontId="12" fillId="4" borderId="23" xfId="2" applyFont="1" applyFill="1" applyBorder="1" applyAlignment="1">
      <alignment horizontal="center" vertical="center" wrapText="1"/>
    </xf>
    <xf numFmtId="0" fontId="12" fillId="5" borderId="26" xfId="2" applyFont="1" applyFill="1" applyBorder="1" applyAlignment="1">
      <alignment horizontal="center" vertical="center" wrapText="1"/>
    </xf>
    <xf numFmtId="0" fontId="12" fillId="4" borderId="27" xfId="2" applyFont="1" applyFill="1" applyBorder="1" applyAlignment="1">
      <alignment horizontal="center" vertical="center" wrapText="1"/>
    </xf>
    <xf numFmtId="0" fontId="13" fillId="0" borderId="30" xfId="2" applyFont="1" applyBorder="1" applyAlignment="1">
      <alignment horizontal="center" vertical="center" wrapText="1"/>
    </xf>
    <xf numFmtId="0" fontId="13" fillId="0" borderId="31" xfId="2" applyFont="1" applyBorder="1" applyAlignment="1">
      <alignment horizontal="center" vertical="center" wrapText="1"/>
    </xf>
    <xf numFmtId="9" fontId="1" fillId="0" borderId="1" xfId="1" applyFont="1" applyBorder="1" applyAlignment="1">
      <alignment horizontal="center" vertical="center"/>
    </xf>
    <xf numFmtId="165" fontId="1" fillId="2" borderId="0" xfId="0" applyNumberFormat="1" applyFont="1" applyFill="1" applyAlignment="1">
      <alignment wrapText="1"/>
    </xf>
    <xf numFmtId="165" fontId="1" fillId="0" borderId="0" xfId="0" applyNumberFormat="1" applyFont="1" applyAlignment="1">
      <alignment wrapText="1"/>
    </xf>
    <xf numFmtId="165" fontId="13" fillId="0" borderId="29" xfId="2" applyNumberFormat="1" applyFont="1" applyBorder="1" applyAlignment="1">
      <alignment horizontal="center" vertical="center" wrapText="1"/>
    </xf>
    <xf numFmtId="0" fontId="1" fillId="0" borderId="0" xfId="0" applyFont="1" applyAlignment="1">
      <alignment wrapText="1"/>
    </xf>
    <xf numFmtId="0" fontId="9" fillId="0" borderId="0" xfId="2" applyFont="1" applyAlignment="1">
      <alignment horizontal="left" vertical="top"/>
    </xf>
    <xf numFmtId="0" fontId="6" fillId="0" borderId="0" xfId="2"/>
    <xf numFmtId="0" fontId="15" fillId="0" borderId="0" xfId="2" applyFont="1"/>
    <xf numFmtId="0" fontId="16" fillId="0" borderId="0" xfId="2" applyFont="1"/>
    <xf numFmtId="0" fontId="17" fillId="7" borderId="37" xfId="2" applyFont="1" applyFill="1" applyBorder="1" applyAlignment="1">
      <alignment horizontal="center" vertical="top"/>
    </xf>
    <xf numFmtId="0" fontId="17" fillId="7" borderId="37" xfId="2" applyFont="1" applyFill="1" applyBorder="1" applyAlignment="1">
      <alignment horizontal="center" vertical="top" wrapText="1"/>
    </xf>
    <xf numFmtId="0" fontId="15" fillId="0" borderId="1" xfId="2" applyFont="1" applyBorder="1" applyAlignment="1">
      <alignment horizontal="center" vertical="center"/>
    </xf>
    <xf numFmtId="0" fontId="17" fillId="3" borderId="1" xfId="2" applyFont="1" applyFill="1" applyBorder="1" applyAlignment="1">
      <alignment horizontal="center" vertical="center"/>
    </xf>
    <xf numFmtId="9" fontId="15" fillId="6" borderId="1" xfId="3" applyFont="1" applyFill="1" applyBorder="1" applyAlignment="1">
      <alignment horizontal="center" vertical="center"/>
    </xf>
    <xf numFmtId="0" fontId="6" fillId="0" borderId="0" xfId="2" applyAlignment="1">
      <alignment vertical="center"/>
    </xf>
    <xf numFmtId="0" fontId="17" fillId="4" borderId="1" xfId="2" applyFont="1" applyFill="1" applyBorder="1" applyAlignment="1">
      <alignment horizontal="center" vertical="center"/>
    </xf>
    <xf numFmtId="0" fontId="17" fillId="5" borderId="1" xfId="2" applyFont="1" applyFill="1" applyBorder="1" applyAlignment="1">
      <alignment horizontal="center" vertical="center"/>
    </xf>
    <xf numFmtId="0" fontId="7" fillId="0" borderId="0" xfId="2" applyFont="1" applyAlignment="1">
      <alignment vertical="center"/>
    </xf>
    <xf numFmtId="0" fontId="19" fillId="0" borderId="0" xfId="2" applyFont="1"/>
    <xf numFmtId="166" fontId="15" fillId="6" borderId="1" xfId="3" applyNumberFormat="1" applyFont="1" applyFill="1" applyBorder="1" applyAlignment="1">
      <alignment horizontal="center" vertical="center"/>
    </xf>
    <xf numFmtId="10" fontId="15" fillId="6" borderId="1" xfId="3" applyNumberFormat="1" applyFont="1" applyFill="1" applyBorder="1" applyAlignment="1">
      <alignment horizontal="center" vertical="center"/>
    </xf>
    <xf numFmtId="1" fontId="1" fillId="0" borderId="1" xfId="1" applyNumberFormat="1" applyFont="1" applyBorder="1" applyAlignment="1">
      <alignment horizontal="center" vertical="center"/>
    </xf>
    <xf numFmtId="0" fontId="9" fillId="4" borderId="9" xfId="2" applyFont="1" applyFill="1" applyBorder="1" applyAlignment="1">
      <alignment horizontal="left" vertical="top"/>
    </xf>
    <xf numFmtId="0" fontId="9" fillId="0" borderId="7" xfId="2" applyFont="1" applyBorder="1" applyAlignment="1">
      <alignment horizontal="left" vertical="top" wrapText="1"/>
    </xf>
    <xf numFmtId="0" fontId="9" fillId="0" borderId="0" xfId="2" applyFont="1" applyAlignment="1">
      <alignment horizontal="left" vertical="top" wrapText="1"/>
    </xf>
    <xf numFmtId="0" fontId="9" fillId="3" borderId="42" xfId="2" applyFont="1" applyFill="1" applyBorder="1" applyAlignment="1">
      <alignment horizontal="left" vertical="top" wrapText="1"/>
    </xf>
    <xf numFmtId="0" fontId="9" fillId="4" borderId="23" xfId="2" applyFont="1" applyFill="1" applyBorder="1" applyAlignment="1">
      <alignment horizontal="left" vertical="top" wrapText="1"/>
    </xf>
    <xf numFmtId="0" fontId="9" fillId="5" borderId="43" xfId="2" applyFont="1" applyFill="1" applyBorder="1" applyAlignment="1">
      <alignment horizontal="left" vertical="top" wrapText="1"/>
    </xf>
    <xf numFmtId="0" fontId="9" fillId="5" borderId="27" xfId="2" applyFont="1" applyFill="1" applyBorder="1" applyAlignment="1">
      <alignment horizontal="left" vertical="top" wrapText="1"/>
    </xf>
    <xf numFmtId="9" fontId="6" fillId="6" borderId="13" xfId="2" applyNumberFormat="1" applyFill="1" applyBorder="1" applyAlignment="1">
      <alignment horizontal="center" vertical="center" wrapText="1"/>
    </xf>
    <xf numFmtId="9" fontId="6" fillId="6" borderId="12" xfId="2" applyNumberFormat="1" applyFill="1" applyBorder="1" applyAlignment="1">
      <alignment horizontal="center" vertical="center" wrapText="1"/>
    </xf>
    <xf numFmtId="9" fontId="6" fillId="6" borderId="11" xfId="2" applyNumberFormat="1" applyFill="1" applyBorder="1" applyAlignment="1">
      <alignment horizontal="center" vertical="center" wrapText="1"/>
    </xf>
    <xf numFmtId="0" fontId="20" fillId="0" borderId="0" xfId="0" applyFont="1" applyAlignment="1">
      <alignment horizontal="left"/>
    </xf>
    <xf numFmtId="165" fontId="1" fillId="2" borderId="0" xfId="0" applyNumberFormat="1" applyFont="1" applyFill="1" applyAlignment="1">
      <alignment horizontal="center" wrapText="1"/>
    </xf>
    <xf numFmtId="165" fontId="1" fillId="0" borderId="0" xfId="0" applyNumberFormat="1" applyFont="1" applyAlignment="1">
      <alignment horizontal="center" wrapText="1"/>
    </xf>
    <xf numFmtId="9" fontId="6" fillId="6" borderId="21" xfId="1" applyFont="1" applyFill="1" applyBorder="1" applyAlignment="1">
      <alignment horizontal="center" vertical="center" wrapText="1"/>
    </xf>
    <xf numFmtId="9" fontId="6" fillId="6" borderId="12" xfId="1" applyFont="1" applyFill="1" applyBorder="1" applyAlignment="1">
      <alignment horizontal="center" vertical="center" wrapText="1"/>
    </xf>
    <xf numFmtId="10" fontId="6" fillId="6" borderId="12" xfId="1" applyNumberFormat="1" applyFont="1" applyFill="1" applyBorder="1" applyAlignment="1">
      <alignment horizontal="center" vertical="center" wrapText="1"/>
    </xf>
    <xf numFmtId="0" fontId="9" fillId="3" borderId="6" xfId="2" applyFont="1" applyFill="1" applyBorder="1" applyAlignment="1">
      <alignment horizontal="left" vertical="top"/>
    </xf>
    <xf numFmtId="0" fontId="1" fillId="0" borderId="1" xfId="0" applyFont="1" applyBorder="1" applyAlignment="1">
      <alignment horizontal="center" vertical="center"/>
    </xf>
    <xf numFmtId="0" fontId="3" fillId="9" borderId="2" xfId="0" applyFont="1" applyFill="1" applyBorder="1" applyAlignment="1">
      <alignment horizontal="center" vertical="center" wrapText="1"/>
    </xf>
    <xf numFmtId="165" fontId="3" fillId="9" borderId="3" xfId="0" applyNumberFormat="1" applyFont="1" applyFill="1" applyBorder="1" applyAlignment="1">
      <alignment horizontal="center" vertical="center" wrapText="1"/>
    </xf>
    <xf numFmtId="164" fontId="3" fillId="9" borderId="4" xfId="0" applyNumberFormat="1" applyFont="1" applyFill="1" applyBorder="1" applyAlignment="1">
      <alignment horizontal="center" vertical="center" wrapText="1"/>
    </xf>
    <xf numFmtId="0" fontId="3" fillId="9" borderId="4" xfId="0" applyFont="1" applyFill="1" applyBorder="1" applyAlignment="1">
      <alignment horizontal="center" vertical="center" wrapText="1"/>
    </xf>
    <xf numFmtId="0" fontId="3" fillId="9" borderId="45" xfId="0" applyFont="1" applyFill="1" applyBorder="1" applyAlignment="1">
      <alignment horizontal="center" vertical="center" wrapText="1"/>
    </xf>
    <xf numFmtId="0" fontId="3" fillId="9" borderId="5" xfId="0" applyFont="1" applyFill="1" applyBorder="1" applyAlignment="1">
      <alignment horizontal="center" vertical="center" wrapText="1"/>
    </xf>
    <xf numFmtId="0" fontId="4" fillId="2" borderId="49" xfId="0" applyFont="1" applyFill="1" applyBorder="1" applyAlignment="1">
      <alignment horizontal="left"/>
    </xf>
    <xf numFmtId="0" fontId="1" fillId="0" borderId="50" xfId="0" applyFont="1" applyBorder="1" applyAlignment="1">
      <alignment horizontal="center"/>
    </xf>
    <xf numFmtId="0" fontId="1" fillId="0" borderId="0" xfId="0" applyFont="1" applyAlignment="1">
      <alignment horizontal="left"/>
    </xf>
    <xf numFmtId="0" fontId="1" fillId="10" borderId="1" xfId="0" applyFont="1" applyFill="1" applyBorder="1" applyAlignment="1">
      <alignment horizontal="center" vertical="center"/>
    </xf>
    <xf numFmtId="165" fontId="1" fillId="10" borderId="1" xfId="0" applyNumberFormat="1" applyFont="1" applyFill="1" applyBorder="1" applyAlignment="1">
      <alignment horizontal="center" vertical="center" wrapText="1"/>
    </xf>
    <xf numFmtId="168" fontId="1" fillId="0" borderId="1" xfId="1" applyNumberFormat="1" applyFont="1" applyBorder="1" applyAlignment="1">
      <alignment horizontal="center" vertical="center"/>
    </xf>
    <xf numFmtId="167" fontId="1" fillId="0" borderId="1" xfId="1" applyNumberFormat="1" applyFont="1" applyBorder="1" applyAlignment="1">
      <alignment horizontal="center" vertical="center"/>
    </xf>
    <xf numFmtId="0" fontId="9" fillId="3" borderId="7" xfId="2" applyFont="1" applyFill="1" applyBorder="1" applyAlignment="1">
      <alignment horizontal="left" vertical="top" wrapText="1"/>
    </xf>
    <xf numFmtId="0" fontId="9" fillId="4" borderId="0" xfId="2" applyFont="1" applyFill="1" applyAlignment="1">
      <alignment horizontal="left" vertical="top" wrapText="1"/>
    </xf>
    <xf numFmtId="0" fontId="9" fillId="5" borderId="0" xfId="2" applyFont="1" applyFill="1" applyAlignment="1">
      <alignment horizontal="left" vertical="top" wrapText="1"/>
    </xf>
    <xf numFmtId="169" fontId="4" fillId="11" borderId="54" xfId="1" applyNumberFormat="1" applyFont="1" applyFill="1" applyBorder="1" applyAlignment="1">
      <alignment horizontal="center" vertical="center"/>
    </xf>
    <xf numFmtId="0" fontId="17" fillId="7" borderId="1" xfId="2" applyFont="1" applyFill="1" applyBorder="1" applyAlignment="1">
      <alignment horizontal="center" vertical="top" wrapText="1"/>
    </xf>
    <xf numFmtId="0" fontId="21" fillId="0" borderId="0" xfId="0" applyFont="1"/>
    <xf numFmtId="0" fontId="22" fillId="0" borderId="0" xfId="0" applyFont="1"/>
    <xf numFmtId="0" fontId="22" fillId="0" borderId="0" xfId="0" applyFont="1" applyAlignment="1">
      <alignment vertical="center"/>
    </xf>
    <xf numFmtId="0" fontId="22" fillId="0" borderId="0" xfId="0" applyFont="1" applyAlignment="1">
      <alignment wrapText="1"/>
    </xf>
    <xf numFmtId="0" fontId="25" fillId="0" borderId="0" xfId="0" applyFont="1" applyAlignment="1">
      <alignment vertical="center"/>
    </xf>
    <xf numFmtId="0" fontId="1" fillId="0" borderId="7" xfId="0" applyFont="1" applyBorder="1" applyAlignment="1">
      <alignment horizontal="center" vertical="center" wrapText="1"/>
    </xf>
    <xf numFmtId="0" fontId="1" fillId="0" borderId="0" xfId="0" applyFont="1" applyAlignment="1">
      <alignment horizontal="center" vertical="center" wrapText="1"/>
    </xf>
    <xf numFmtId="0" fontId="1" fillId="10" borderId="47" xfId="0" applyFont="1" applyFill="1" applyBorder="1" applyAlignment="1">
      <alignment horizontal="left"/>
    </xf>
    <xf numFmtId="0" fontId="1" fillId="10" borderId="48" xfId="0" applyFont="1" applyFill="1" applyBorder="1" applyAlignment="1">
      <alignment horizontal="left"/>
    </xf>
    <xf numFmtId="0" fontId="1" fillId="10" borderId="0" xfId="0" applyFont="1" applyFill="1" applyAlignment="1">
      <alignment horizontal="left"/>
    </xf>
    <xf numFmtId="0" fontId="1" fillId="10" borderId="50" xfId="0" applyFont="1" applyFill="1" applyBorder="1" applyAlignment="1">
      <alignment horizontal="left"/>
    </xf>
    <xf numFmtId="14" fontId="1" fillId="10" borderId="52" xfId="0" applyNumberFormat="1" applyFont="1" applyFill="1" applyBorder="1" applyAlignment="1">
      <alignment horizontal="left"/>
    </xf>
    <xf numFmtId="0" fontId="1" fillId="10" borderId="52" xfId="0" applyFont="1" applyFill="1" applyBorder="1" applyAlignment="1">
      <alignment horizontal="left"/>
    </xf>
    <xf numFmtId="0" fontId="1" fillId="10" borderId="53" xfId="0" applyFont="1" applyFill="1" applyBorder="1" applyAlignment="1">
      <alignment horizontal="left"/>
    </xf>
    <xf numFmtId="0" fontId="3" fillId="9" borderId="44" xfId="0" applyFont="1" applyFill="1" applyBorder="1" applyAlignment="1">
      <alignment horizontal="center" vertical="center" wrapText="1"/>
    </xf>
    <xf numFmtId="0" fontId="3" fillId="9" borderId="45" xfId="0" applyFont="1" applyFill="1" applyBorder="1" applyAlignment="1">
      <alignment horizontal="center" vertical="center" wrapText="1"/>
    </xf>
    <xf numFmtId="165" fontId="1" fillId="10" borderId="37" xfId="0" applyNumberFormat="1" applyFont="1" applyFill="1" applyBorder="1" applyAlignment="1">
      <alignment horizontal="left" vertical="center" wrapText="1"/>
    </xf>
    <xf numFmtId="165" fontId="1" fillId="10" borderId="33" xfId="0" applyNumberFormat="1" applyFont="1" applyFill="1" applyBorder="1" applyAlignment="1">
      <alignment horizontal="left" vertical="center" wrapText="1"/>
    </xf>
    <xf numFmtId="165" fontId="1" fillId="10" borderId="34" xfId="0" applyNumberFormat="1" applyFont="1" applyFill="1" applyBorder="1" applyAlignment="1">
      <alignment horizontal="left" vertical="center" wrapText="1"/>
    </xf>
    <xf numFmtId="167" fontId="1" fillId="10" borderId="0" xfId="0" applyNumberFormat="1" applyFont="1" applyFill="1" applyAlignment="1">
      <alignment horizontal="left"/>
    </xf>
    <xf numFmtId="167" fontId="1" fillId="10" borderId="50" xfId="0" applyNumberFormat="1" applyFont="1" applyFill="1" applyBorder="1" applyAlignment="1">
      <alignment horizontal="left"/>
    </xf>
    <xf numFmtId="165" fontId="3" fillId="9" borderId="35" xfId="0" applyNumberFormat="1" applyFont="1" applyFill="1" applyBorder="1" applyAlignment="1">
      <alignment horizontal="center" vertical="center" wrapText="1"/>
    </xf>
    <xf numFmtId="165" fontId="3" fillId="9" borderId="33" xfId="0" applyNumberFormat="1" applyFont="1" applyFill="1" applyBorder="1" applyAlignment="1">
      <alignment horizontal="center" vertical="center" wrapText="1"/>
    </xf>
    <xf numFmtId="165" fontId="3" fillId="9" borderId="36" xfId="0" applyNumberFormat="1" applyFont="1" applyFill="1" applyBorder="1" applyAlignment="1">
      <alignment horizontal="center" vertical="center" wrapText="1"/>
    </xf>
    <xf numFmtId="0" fontId="10" fillId="0" borderId="20" xfId="2" applyFont="1" applyBorder="1" applyAlignment="1">
      <alignment horizontal="center" vertical="center" textRotation="90" wrapText="1"/>
    </xf>
    <xf numFmtId="0" fontId="10" fillId="0" borderId="24" xfId="2" applyFont="1" applyBorder="1" applyAlignment="1">
      <alignment horizontal="center" vertical="center" textRotation="90" wrapText="1"/>
    </xf>
    <xf numFmtId="0" fontId="10" fillId="0" borderId="28" xfId="2" applyFont="1" applyBorder="1" applyAlignment="1">
      <alignment horizontal="center" vertical="center" textRotation="90" wrapText="1"/>
    </xf>
    <xf numFmtId="0" fontId="10" fillId="0" borderId="38" xfId="2" applyFont="1" applyBorder="1" applyAlignment="1">
      <alignment horizontal="center" vertical="center" wrapText="1"/>
    </xf>
    <xf numFmtId="0" fontId="10" fillId="0" borderId="39" xfId="2" applyFont="1" applyBorder="1" applyAlignment="1">
      <alignment horizontal="center" vertical="center" wrapText="1"/>
    </xf>
    <xf numFmtId="0" fontId="10" fillId="0" borderId="40" xfId="2" applyFont="1" applyBorder="1" applyAlignment="1">
      <alignment horizontal="center" vertical="center" wrapText="1"/>
    </xf>
    <xf numFmtId="164" fontId="4" fillId="11" borderId="54" xfId="0" applyNumberFormat="1" applyFont="1" applyFill="1" applyBorder="1" applyAlignment="1">
      <alignment horizontal="right" vertical="center"/>
    </xf>
    <xf numFmtId="0" fontId="14" fillId="2" borderId="32" xfId="2" applyFont="1" applyFill="1" applyBorder="1" applyAlignment="1">
      <alignment horizontal="left" vertical="top" wrapText="1"/>
    </xf>
    <xf numFmtId="0" fontId="14" fillId="2" borderId="33" xfId="2" applyFont="1" applyFill="1" applyBorder="1" applyAlignment="1">
      <alignment horizontal="left" vertical="top" wrapText="1"/>
    </xf>
    <xf numFmtId="0" fontId="14" fillId="2" borderId="41" xfId="2" applyFont="1" applyFill="1" applyBorder="1" applyAlignment="1">
      <alignment horizontal="left" vertical="top" wrapText="1"/>
    </xf>
    <xf numFmtId="0" fontId="23" fillId="0" borderId="0" xfId="0" applyFont="1" applyFill="1" applyBorder="1" applyAlignment="1">
      <alignment vertical="center" wrapText="1"/>
    </xf>
    <xf numFmtId="0" fontId="24" fillId="0" borderId="0" xfId="0" applyFont="1" applyFill="1" applyBorder="1" applyAlignment="1">
      <alignment vertical="center" wrapText="1"/>
    </xf>
    <xf numFmtId="0" fontId="4" fillId="2" borderId="46" xfId="0" applyFont="1" applyFill="1" applyBorder="1" applyAlignment="1">
      <alignment horizontal="left"/>
    </xf>
    <xf numFmtId="0" fontId="4" fillId="2" borderId="47" xfId="0" applyFont="1" applyFill="1" applyBorder="1" applyAlignment="1">
      <alignment horizontal="left"/>
    </xf>
    <xf numFmtId="0" fontId="4" fillId="2" borderId="49" xfId="0" applyFont="1" applyFill="1" applyBorder="1" applyAlignment="1">
      <alignment horizontal="left"/>
    </xf>
    <xf numFmtId="0" fontId="4" fillId="2" borderId="0" xfId="0" applyFont="1" applyFill="1" applyAlignment="1">
      <alignment horizontal="left"/>
    </xf>
    <xf numFmtId="0" fontId="4" fillId="2" borderId="51" xfId="0" applyFont="1" applyFill="1" applyBorder="1" applyAlignment="1">
      <alignment horizontal="left"/>
    </xf>
    <xf numFmtId="0" fontId="4" fillId="2" borderId="52" xfId="0" applyFont="1" applyFill="1" applyBorder="1" applyAlignment="1">
      <alignment horizontal="left"/>
    </xf>
    <xf numFmtId="0" fontId="17" fillId="8" borderId="37" xfId="2" applyFont="1" applyFill="1" applyBorder="1" applyAlignment="1">
      <alignment horizontal="center" vertical="center"/>
    </xf>
    <xf numFmtId="0" fontId="17" fillId="8" borderId="33" xfId="2" applyFont="1" applyFill="1" applyBorder="1" applyAlignment="1">
      <alignment horizontal="center" vertical="center"/>
    </xf>
    <xf numFmtId="0" fontId="17" fillId="8" borderId="34" xfId="2" applyFont="1" applyFill="1" applyBorder="1" applyAlignment="1">
      <alignment horizontal="center" vertical="center"/>
    </xf>
  </cellXfs>
  <cellStyles count="4">
    <cellStyle name="Normal" xfId="0" builtinId="0"/>
    <cellStyle name="Normal 3 2" xfId="2"/>
    <cellStyle name="Percent" xfId="1" builtinId="5"/>
    <cellStyle name="Percent 2" xfId="3"/>
  </cellStyles>
  <dxfs count="6">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s>
  <tableStyles count="0" defaultTableStyle="TableStyleMedium9" defaultPivotStyle="PivotStyleLight16"/>
  <colors>
    <mruColors>
      <color rgb="FFCCC0DA"/>
      <color rgb="FF3C0A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13</xdr:col>
      <xdr:colOff>149518</xdr:colOff>
      <xdr:row>2</xdr:row>
      <xdr:rowOff>51546</xdr:rowOff>
    </xdr:from>
    <xdr:to>
      <xdr:col>14</xdr:col>
      <xdr:colOff>1003477</xdr:colOff>
      <xdr:row>11</xdr:row>
      <xdr:rowOff>33569</xdr:rowOff>
    </xdr:to>
    <xdr:pic>
      <xdr:nvPicPr>
        <xdr:cNvPr id="4" name="Picture 3">
          <a:extLst>
            <a:ext uri="{FF2B5EF4-FFF2-40B4-BE49-F238E27FC236}">
              <a16:creationId xmlns:a16="http://schemas.microsoft.com/office/drawing/2014/main" id="{7859EBB2-955B-4144-B86D-CEF31C6840C9}"/>
            </a:ext>
          </a:extLst>
        </xdr:cNvPr>
        <xdr:cNvPicPr>
          <a:picLocks/>
        </xdr:cNvPicPr>
      </xdr:nvPicPr>
      <xdr:blipFill rotWithShape="1">
        <a:blip xmlns:r="http://schemas.openxmlformats.org/officeDocument/2006/relationships" r:embed="rId1"/>
        <a:srcRect l="-719" t="14854" r="719" b="17045"/>
        <a:stretch/>
      </xdr:blipFill>
      <xdr:spPr>
        <a:xfrm>
          <a:off x="16891106" y="477370"/>
          <a:ext cx="2097812" cy="12482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k.wspgroup.com\central%20data\Projects\62240xxx\62240291%20-%20A5%20WTC\01%20Manage\07%20PM\05%20Risk\01%20Risk%20register\01%20Client%20Register\2018%20A5WTC%20Client%20Risk%20Register%20v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440 Project Risk Mgt"/>
      <sheetName val="PickLists"/>
    </sheetNames>
    <sheetDataSet>
      <sheetData sheetId="0"/>
      <sheetData sheetId="1">
        <row r="2">
          <cell r="C2" t="str">
            <v>Select from dropdown</v>
          </cell>
          <cell r="E2" t="str">
            <v>Select from dropdown</v>
          </cell>
        </row>
        <row r="3">
          <cell r="C3" t="str">
            <v>Approval</v>
          </cell>
          <cell r="E3" t="str">
            <v>Risk</v>
          </cell>
        </row>
        <row r="4">
          <cell r="C4" t="str">
            <v>Client</v>
          </cell>
          <cell r="E4" t="str">
            <v>Opportunity</v>
          </cell>
        </row>
        <row r="5">
          <cell r="C5" t="str">
            <v>Commercial &amp; Contracts</v>
          </cell>
        </row>
        <row r="6">
          <cell r="C6" t="str">
            <v>Construction</v>
          </cell>
        </row>
        <row r="7">
          <cell r="C7" t="str">
            <v>Environmental</v>
          </cell>
        </row>
        <row r="8">
          <cell r="C8" t="str">
            <v>General</v>
          </cell>
        </row>
        <row r="9">
          <cell r="C9" t="str">
            <v>Health &amp; Safety - Design</v>
          </cell>
        </row>
        <row r="10">
          <cell r="C10" t="str">
            <v>Health &amp; Safety - Other</v>
          </cell>
        </row>
        <row r="11">
          <cell r="C11" t="str">
            <v>Programme</v>
          </cell>
        </row>
        <row r="12">
          <cell r="C12" t="str">
            <v>Project Capital Cost</v>
          </cell>
        </row>
        <row r="13">
          <cell r="C13" t="str">
            <v>Quality</v>
          </cell>
        </row>
        <row r="14">
          <cell r="C14" t="str">
            <v>Reputation</v>
          </cell>
        </row>
        <row r="15">
          <cell r="C15" t="str">
            <v>Staff/Resources</v>
          </cell>
        </row>
        <row r="16">
          <cell r="C16" t="str">
            <v>Technical</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7"/>
  <sheetViews>
    <sheetView tabSelected="1" zoomScaleNormal="100" zoomScaleSheetLayoutView="85" workbookViewId="0">
      <selection activeCell="H32" sqref="H32"/>
    </sheetView>
  </sheetViews>
  <sheetFormatPr defaultColWidth="9.140625" defaultRowHeight="14.25" x14ac:dyDescent="0.2"/>
  <cols>
    <col min="1" max="1" width="9.28515625" style="2" bestFit="1" customWidth="1"/>
    <col min="2" max="3" width="27.7109375" style="2" customWidth="1"/>
    <col min="4" max="4" width="14.28515625" style="2" customWidth="1"/>
    <col min="5" max="5" width="14.7109375" style="36" customWidth="1"/>
    <col min="6" max="6" width="20.5703125" style="68" customWidth="1"/>
    <col min="7" max="7" width="20.5703125" style="2" customWidth="1"/>
    <col min="8" max="10" width="20.5703125" style="3" customWidth="1"/>
    <col min="11" max="11" width="17.42578125" style="3" customWidth="1"/>
    <col min="12" max="14" width="18.7109375" style="3" customWidth="1"/>
    <col min="15" max="15" width="18.7109375" style="1" customWidth="1"/>
    <col min="16" max="16" width="1.7109375" style="1" customWidth="1"/>
    <col min="17" max="17" width="5.7109375" style="1" customWidth="1"/>
    <col min="18" max="18" width="83" style="93" bestFit="1" customWidth="1"/>
    <col min="19" max="16384" width="9.140625" style="1"/>
  </cols>
  <sheetData>
    <row r="1" spans="1:18" ht="26.25" customHeight="1" x14ac:dyDescent="0.2">
      <c r="A1" s="4" t="s">
        <v>0</v>
      </c>
      <c r="B1" s="82"/>
      <c r="C1" s="82"/>
      <c r="D1" s="1"/>
      <c r="E1" s="1"/>
      <c r="F1" s="2"/>
      <c r="G1" s="92"/>
      <c r="H1" s="126"/>
      <c r="I1" s="127"/>
      <c r="J1" s="127"/>
      <c r="K1" s="127"/>
      <c r="L1" s="127"/>
      <c r="M1" s="127"/>
      <c r="N1" s="127"/>
      <c r="O1" s="127"/>
      <c r="P1" s="127"/>
      <c r="Q1" s="127"/>
      <c r="R1" s="127"/>
    </row>
    <row r="2" spans="1:18" ht="6.75" customHeight="1" thickBot="1" x14ac:dyDescent="0.25">
      <c r="A2" s="7"/>
      <c r="B2" s="1"/>
      <c r="C2" s="1"/>
      <c r="D2" s="1"/>
      <c r="E2" s="1"/>
      <c r="F2" s="2"/>
      <c r="G2" s="93"/>
      <c r="H2" s="1"/>
      <c r="I2" s="1"/>
      <c r="J2" s="1"/>
      <c r="K2" s="1"/>
      <c r="L2" s="1"/>
      <c r="M2" s="1"/>
      <c r="N2" s="1"/>
    </row>
    <row r="3" spans="1:18" ht="14.45" customHeight="1" x14ac:dyDescent="0.2">
      <c r="A3" s="128" t="s">
        <v>3</v>
      </c>
      <c r="B3" s="129"/>
      <c r="C3" s="129"/>
      <c r="D3" s="99"/>
      <c r="E3" s="99"/>
      <c r="F3" s="100"/>
      <c r="G3" s="93"/>
      <c r="H3" s="1"/>
      <c r="I3" s="1"/>
      <c r="J3" s="1"/>
      <c r="K3" s="1"/>
      <c r="L3" s="1"/>
      <c r="M3" s="1"/>
      <c r="N3" s="1"/>
    </row>
    <row r="4" spans="1:18" ht="6.75" customHeight="1" x14ac:dyDescent="0.2">
      <c r="A4" s="80"/>
      <c r="B4" s="1"/>
      <c r="C4" s="1"/>
      <c r="D4" s="1"/>
      <c r="E4" s="1"/>
      <c r="F4" s="81"/>
      <c r="G4" s="93"/>
      <c r="H4" s="1"/>
      <c r="I4" s="1"/>
      <c r="J4" s="1"/>
      <c r="K4" s="1"/>
      <c r="L4" s="1"/>
      <c r="M4" s="1"/>
      <c r="N4" s="1"/>
    </row>
    <row r="5" spans="1:18" x14ac:dyDescent="0.2">
      <c r="A5" s="130" t="s">
        <v>59</v>
      </c>
      <c r="B5" s="131"/>
      <c r="C5" s="131"/>
      <c r="D5" s="101"/>
      <c r="E5" s="101"/>
      <c r="F5" s="102"/>
      <c r="G5" s="93"/>
      <c r="H5" s="1"/>
      <c r="I5" s="1"/>
      <c r="J5" s="1"/>
      <c r="K5" s="1"/>
      <c r="L5" s="1"/>
      <c r="M5" s="1"/>
      <c r="N5" s="1"/>
    </row>
    <row r="6" spans="1:18" ht="6.75" customHeight="1" x14ac:dyDescent="0.2">
      <c r="A6" s="80"/>
      <c r="B6" s="1"/>
      <c r="C6" s="1"/>
      <c r="D6" s="1"/>
      <c r="E6" s="1"/>
      <c r="F6" s="81"/>
      <c r="G6" s="93"/>
      <c r="H6" s="1"/>
      <c r="I6" s="1"/>
      <c r="J6" s="1"/>
      <c r="K6" s="1"/>
      <c r="L6" s="1"/>
      <c r="M6" s="1"/>
      <c r="N6" s="1"/>
      <c r="Q6" s="96" t="s">
        <v>61</v>
      </c>
      <c r="R6" s="94"/>
    </row>
    <row r="7" spans="1:18" x14ac:dyDescent="0.2">
      <c r="A7" s="130" t="s">
        <v>4</v>
      </c>
      <c r="B7" s="131"/>
      <c r="C7" s="131"/>
      <c r="D7" s="101"/>
      <c r="E7" s="101"/>
      <c r="F7" s="102"/>
      <c r="G7" s="93"/>
      <c r="H7" s="1"/>
      <c r="I7" s="1"/>
      <c r="J7" s="1"/>
      <c r="K7" s="1"/>
      <c r="L7" s="1"/>
      <c r="M7" s="1"/>
      <c r="N7" s="1"/>
      <c r="Q7" s="96" t="s">
        <v>66</v>
      </c>
      <c r="R7" s="94"/>
    </row>
    <row r="8" spans="1:18" ht="6.75" customHeight="1" x14ac:dyDescent="0.2">
      <c r="A8" s="80"/>
      <c r="B8" s="1"/>
      <c r="C8" s="1"/>
      <c r="D8" s="1"/>
      <c r="E8" s="1"/>
      <c r="F8" s="81"/>
      <c r="G8" s="93"/>
      <c r="H8" s="1"/>
      <c r="I8" s="1"/>
      <c r="J8" s="1"/>
      <c r="K8" s="1"/>
      <c r="L8" s="1"/>
      <c r="M8" s="1"/>
      <c r="N8" s="1"/>
      <c r="Q8" s="96" t="s">
        <v>67</v>
      </c>
      <c r="R8" s="94"/>
    </row>
    <row r="9" spans="1:18" x14ac:dyDescent="0.2">
      <c r="A9" s="130" t="s">
        <v>65</v>
      </c>
      <c r="B9" s="131"/>
      <c r="C9" s="131"/>
      <c r="D9" s="111"/>
      <c r="E9" s="111"/>
      <c r="F9" s="112"/>
      <c r="G9" s="93"/>
      <c r="H9" s="1"/>
      <c r="I9" s="1"/>
      <c r="J9" s="1"/>
      <c r="K9" s="1"/>
      <c r="L9" s="1"/>
      <c r="M9" s="1"/>
      <c r="N9" s="1"/>
      <c r="Q9" s="96" t="s">
        <v>66</v>
      </c>
      <c r="R9" s="94"/>
    </row>
    <row r="10" spans="1:18" ht="6.75" customHeight="1" x14ac:dyDescent="0.2">
      <c r="A10" s="80"/>
      <c r="B10" s="1"/>
      <c r="C10" s="1"/>
      <c r="D10" s="1"/>
      <c r="E10" s="1"/>
      <c r="F10" s="81"/>
      <c r="G10" s="93"/>
      <c r="H10" s="1"/>
      <c r="I10" s="1"/>
      <c r="J10" s="1"/>
      <c r="K10" s="1"/>
      <c r="L10" s="1"/>
      <c r="M10" s="1"/>
      <c r="N10" s="1"/>
      <c r="R10" s="94"/>
    </row>
    <row r="11" spans="1:18" ht="15" customHeight="1" thickBot="1" x14ac:dyDescent="0.25">
      <c r="A11" s="132" t="s">
        <v>60</v>
      </c>
      <c r="B11" s="133"/>
      <c r="C11" s="133"/>
      <c r="D11" s="103"/>
      <c r="E11" s="104"/>
      <c r="F11" s="105"/>
      <c r="G11" s="93"/>
      <c r="H11" s="1"/>
      <c r="I11" s="1"/>
      <c r="J11" s="1"/>
      <c r="K11" s="1"/>
      <c r="L11" s="1"/>
      <c r="M11" s="1"/>
      <c r="N11" s="1"/>
    </row>
    <row r="12" spans="1:18" x14ac:dyDescent="0.2">
      <c r="A12" s="1"/>
      <c r="B12" s="1"/>
      <c r="C12" s="1"/>
      <c r="D12" s="1"/>
      <c r="E12" s="1"/>
      <c r="F12" s="2"/>
      <c r="G12" s="93"/>
      <c r="H12" s="1"/>
      <c r="I12" s="1"/>
      <c r="J12" s="1"/>
      <c r="K12" s="1"/>
      <c r="L12" s="1"/>
      <c r="M12" s="1"/>
      <c r="N12" s="1"/>
    </row>
    <row r="13" spans="1:18" x14ac:dyDescent="0.2">
      <c r="A13" s="1"/>
      <c r="B13" s="1"/>
      <c r="C13" s="1"/>
      <c r="D13" s="1"/>
      <c r="E13" s="1"/>
      <c r="F13" s="2"/>
      <c r="G13" s="1"/>
      <c r="H13" s="1"/>
      <c r="I13" s="1"/>
      <c r="J13" s="1"/>
      <c r="K13" s="1"/>
      <c r="L13" s="1"/>
      <c r="M13" s="1"/>
      <c r="N13" s="1"/>
    </row>
    <row r="14" spans="1:18" x14ac:dyDescent="0.2">
      <c r="A14" s="1"/>
      <c r="B14" s="1"/>
      <c r="C14" s="1"/>
      <c r="D14" s="1"/>
      <c r="E14" s="1"/>
      <c r="F14" s="2"/>
      <c r="G14" s="1"/>
      <c r="H14" s="1"/>
      <c r="I14" s="1"/>
      <c r="J14" s="1"/>
      <c r="K14" s="1"/>
      <c r="L14" s="1"/>
      <c r="M14" s="1"/>
      <c r="N14" s="1"/>
    </row>
    <row r="15" spans="1:18" ht="15" customHeight="1" x14ac:dyDescent="0.2">
      <c r="A15" s="66" t="s">
        <v>50</v>
      </c>
      <c r="B15" s="1"/>
      <c r="C15" s="1"/>
      <c r="D15" s="1"/>
      <c r="E15" s="1"/>
      <c r="F15" s="2"/>
      <c r="G15" s="1"/>
      <c r="H15" s="1"/>
      <c r="I15" s="1"/>
      <c r="J15" s="1"/>
      <c r="K15" s="1"/>
      <c r="L15" s="1"/>
      <c r="M15" s="1"/>
      <c r="N15" s="1"/>
    </row>
    <row r="16" spans="1:18" s="38" customFormat="1" ht="33.75" customHeight="1" x14ac:dyDescent="0.2">
      <c r="A16" s="1"/>
      <c r="B16" s="1"/>
      <c r="C16" s="1"/>
      <c r="D16" s="1"/>
      <c r="E16" s="1"/>
      <c r="F16" s="2"/>
      <c r="G16" s="106" t="s">
        <v>62</v>
      </c>
      <c r="H16" s="107"/>
      <c r="I16" s="106" t="s">
        <v>63</v>
      </c>
      <c r="J16" s="107"/>
      <c r="K16" s="78" t="s">
        <v>48</v>
      </c>
      <c r="L16" s="79" t="s">
        <v>36</v>
      </c>
      <c r="R16" s="95"/>
    </row>
    <row r="17" spans="1:18" s="38" customFormat="1" ht="42.75" x14ac:dyDescent="0.2">
      <c r="A17" s="74" t="s">
        <v>1</v>
      </c>
      <c r="B17" s="113" t="s">
        <v>2</v>
      </c>
      <c r="C17" s="114"/>
      <c r="D17" s="114"/>
      <c r="E17" s="115"/>
      <c r="F17" s="75" t="s">
        <v>49</v>
      </c>
      <c r="G17" s="77" t="s">
        <v>35</v>
      </c>
      <c r="H17" s="76" t="s">
        <v>34</v>
      </c>
      <c r="I17" s="77" t="s">
        <v>35</v>
      </c>
      <c r="J17" s="76" t="s">
        <v>37</v>
      </c>
      <c r="K17" s="76" t="s">
        <v>58</v>
      </c>
      <c r="L17" s="76" t="s">
        <v>64</v>
      </c>
      <c r="M17" s="113" t="s">
        <v>54</v>
      </c>
      <c r="N17" s="114"/>
      <c r="O17" s="115"/>
      <c r="R17" s="92"/>
    </row>
    <row r="18" spans="1:18" ht="69" customHeight="1" x14ac:dyDescent="0.2">
      <c r="A18" s="73">
        <v>1</v>
      </c>
      <c r="B18" s="108"/>
      <c r="C18" s="109"/>
      <c r="D18" s="109"/>
      <c r="E18" s="110"/>
      <c r="F18" s="84"/>
      <c r="G18" s="83"/>
      <c r="H18" s="34" t="e">
        <f>VLOOKUP(G18,$L$36:$N$40,3,FALSE)</f>
        <v>#N/A</v>
      </c>
      <c r="I18" s="83"/>
      <c r="J18" s="85" t="e">
        <f>VLOOKUP(I18,$L$36:$O$40,4,FALSE)*$D$9</f>
        <v>#N/A</v>
      </c>
      <c r="K18" s="55">
        <f>I18*G18</f>
        <v>0</v>
      </c>
      <c r="L18" s="86" t="e">
        <f>H18*J18</f>
        <v>#N/A</v>
      </c>
      <c r="M18" s="108"/>
      <c r="N18" s="109"/>
      <c r="O18" s="110"/>
      <c r="R18" s="95"/>
    </row>
    <row r="19" spans="1:18" ht="45.6" customHeight="1" x14ac:dyDescent="0.2">
      <c r="A19" s="73">
        <v>2</v>
      </c>
      <c r="B19" s="108"/>
      <c r="C19" s="109"/>
      <c r="D19" s="109"/>
      <c r="E19" s="110"/>
      <c r="F19" s="84"/>
      <c r="G19" s="83"/>
      <c r="H19" s="34" t="e">
        <f t="shared" ref="H19:H23" si="0">VLOOKUP(G19,$L$36:$N$40,3,FALSE)</f>
        <v>#N/A</v>
      </c>
      <c r="I19" s="83"/>
      <c r="J19" s="85" t="e">
        <f t="shared" ref="J19:J23" si="1">VLOOKUP(I19,$L$36:$O$40,4,FALSE)*$D$9</f>
        <v>#N/A</v>
      </c>
      <c r="K19" s="55">
        <f t="shared" ref="K19:K21" si="2">I19*G19</f>
        <v>0</v>
      </c>
      <c r="L19" s="86" t="e">
        <f t="shared" ref="L19:L21" si="3">H19*J19</f>
        <v>#N/A</v>
      </c>
      <c r="M19" s="108"/>
      <c r="N19" s="109"/>
      <c r="O19" s="110"/>
    </row>
    <row r="20" spans="1:18" ht="31.5" customHeight="1" x14ac:dyDescent="0.2">
      <c r="A20" s="73">
        <v>3</v>
      </c>
      <c r="B20" s="108"/>
      <c r="C20" s="109"/>
      <c r="D20" s="109"/>
      <c r="E20" s="110"/>
      <c r="F20" s="84"/>
      <c r="G20" s="83"/>
      <c r="H20" s="34" t="e">
        <f t="shared" si="0"/>
        <v>#N/A</v>
      </c>
      <c r="I20" s="83"/>
      <c r="J20" s="85" t="e">
        <f t="shared" si="1"/>
        <v>#N/A</v>
      </c>
      <c r="K20" s="55">
        <f t="shared" si="2"/>
        <v>0</v>
      </c>
      <c r="L20" s="86" t="e">
        <f t="shared" si="3"/>
        <v>#N/A</v>
      </c>
      <c r="M20" s="108"/>
      <c r="N20" s="109"/>
      <c r="O20" s="110"/>
    </row>
    <row r="21" spans="1:18" ht="33" customHeight="1" x14ac:dyDescent="0.2">
      <c r="A21" s="73">
        <v>4</v>
      </c>
      <c r="B21" s="108"/>
      <c r="C21" s="109"/>
      <c r="D21" s="109"/>
      <c r="E21" s="110"/>
      <c r="F21" s="84"/>
      <c r="G21" s="83"/>
      <c r="H21" s="34" t="e">
        <f t="shared" si="0"/>
        <v>#N/A</v>
      </c>
      <c r="I21" s="83"/>
      <c r="J21" s="85" t="e">
        <f t="shared" si="1"/>
        <v>#N/A</v>
      </c>
      <c r="K21" s="55">
        <f t="shared" si="2"/>
        <v>0</v>
      </c>
      <c r="L21" s="86" t="e">
        <f t="shared" si="3"/>
        <v>#N/A</v>
      </c>
      <c r="M21" s="108"/>
      <c r="N21" s="109"/>
      <c r="O21" s="110"/>
    </row>
    <row r="22" spans="1:18" ht="29.25" customHeight="1" x14ac:dyDescent="0.2">
      <c r="A22" s="73">
        <v>5</v>
      </c>
      <c r="B22" s="108"/>
      <c r="C22" s="109"/>
      <c r="D22" s="109"/>
      <c r="E22" s="110"/>
      <c r="F22" s="84"/>
      <c r="G22" s="83"/>
      <c r="H22" s="34" t="e">
        <f t="shared" si="0"/>
        <v>#N/A</v>
      </c>
      <c r="I22" s="83"/>
      <c r="J22" s="85" t="e">
        <f t="shared" si="1"/>
        <v>#N/A</v>
      </c>
      <c r="K22" s="55">
        <f t="shared" ref="K22:K23" si="4">I22*G22</f>
        <v>0</v>
      </c>
      <c r="L22" s="86" t="e">
        <f t="shared" ref="L22:L23" si="5">H22*J22</f>
        <v>#N/A</v>
      </c>
      <c r="M22" s="108"/>
      <c r="N22" s="109"/>
      <c r="O22" s="110"/>
    </row>
    <row r="23" spans="1:18" ht="48.75" customHeight="1" x14ac:dyDescent="0.2">
      <c r="A23" s="73">
        <v>6</v>
      </c>
      <c r="B23" s="108"/>
      <c r="C23" s="109"/>
      <c r="D23" s="109"/>
      <c r="E23" s="110"/>
      <c r="F23" s="84"/>
      <c r="G23" s="83"/>
      <c r="H23" s="34" t="e">
        <f t="shared" si="0"/>
        <v>#N/A</v>
      </c>
      <c r="I23" s="83"/>
      <c r="J23" s="85" t="e">
        <f t="shared" si="1"/>
        <v>#N/A</v>
      </c>
      <c r="K23" s="55">
        <f t="shared" si="4"/>
        <v>0</v>
      </c>
      <c r="L23" s="86" t="e">
        <f t="shared" si="5"/>
        <v>#N/A</v>
      </c>
      <c r="M23" s="108"/>
      <c r="N23" s="109"/>
      <c r="O23" s="110"/>
    </row>
    <row r="24" spans="1:18" x14ac:dyDescent="0.2">
      <c r="A24" s="73">
        <v>7</v>
      </c>
      <c r="B24" s="108"/>
      <c r="C24" s="109"/>
      <c r="D24" s="109"/>
      <c r="E24" s="110"/>
      <c r="F24" s="84"/>
      <c r="G24" s="83"/>
      <c r="H24" s="34"/>
      <c r="I24" s="83"/>
      <c r="J24" s="85"/>
      <c r="K24" s="55"/>
      <c r="L24" s="86"/>
      <c r="M24" s="108"/>
      <c r="N24" s="109"/>
      <c r="O24" s="110"/>
    </row>
    <row r="25" spans="1:18" x14ac:dyDescent="0.2">
      <c r="A25" s="73">
        <v>8</v>
      </c>
      <c r="B25" s="108"/>
      <c r="C25" s="109"/>
      <c r="D25" s="109"/>
      <c r="E25" s="110"/>
      <c r="F25" s="84"/>
      <c r="G25" s="83"/>
      <c r="H25" s="34"/>
      <c r="I25" s="83"/>
      <c r="J25" s="85"/>
      <c r="K25" s="55"/>
      <c r="L25" s="86"/>
      <c r="M25" s="108"/>
      <c r="N25" s="109"/>
      <c r="O25" s="110"/>
    </row>
    <row r="26" spans="1:18" x14ac:dyDescent="0.2">
      <c r="A26" s="73">
        <v>9</v>
      </c>
      <c r="B26" s="108"/>
      <c r="C26" s="109"/>
      <c r="D26" s="109"/>
      <c r="E26" s="110"/>
      <c r="F26" s="84"/>
      <c r="G26" s="83"/>
      <c r="H26" s="34"/>
      <c r="I26" s="83"/>
      <c r="J26" s="85"/>
      <c r="K26" s="55"/>
      <c r="L26" s="86"/>
      <c r="M26" s="108"/>
      <c r="N26" s="109"/>
      <c r="O26" s="110"/>
    </row>
    <row r="27" spans="1:18" x14ac:dyDescent="0.2">
      <c r="A27" s="73">
        <v>10</v>
      </c>
      <c r="B27" s="108"/>
      <c r="C27" s="109"/>
      <c r="D27" s="109"/>
      <c r="E27" s="110"/>
      <c r="F27" s="84"/>
      <c r="G27" s="83"/>
      <c r="H27" s="34"/>
      <c r="I27" s="83"/>
      <c r="J27" s="85"/>
      <c r="K27" s="55"/>
      <c r="L27" s="86"/>
      <c r="M27" s="108"/>
      <c r="N27" s="109"/>
      <c r="O27" s="110"/>
    </row>
    <row r="28" spans="1:18" x14ac:dyDescent="0.2">
      <c r="A28" s="73"/>
      <c r="B28" s="108"/>
      <c r="C28" s="109"/>
      <c r="D28" s="109"/>
      <c r="E28" s="110"/>
      <c r="F28" s="84"/>
      <c r="G28" s="83"/>
      <c r="H28" s="34"/>
      <c r="I28" s="83"/>
      <c r="J28" s="85"/>
      <c r="K28" s="55"/>
      <c r="L28" s="86"/>
      <c r="M28" s="108"/>
      <c r="N28" s="109"/>
      <c r="O28" s="110"/>
    </row>
    <row r="29" spans="1:18" ht="15" thickBot="1" x14ac:dyDescent="0.25">
      <c r="A29" s="1"/>
      <c r="B29" s="1"/>
      <c r="C29" s="1"/>
      <c r="D29" s="1"/>
      <c r="E29" s="1"/>
      <c r="F29" s="2"/>
      <c r="G29" s="1"/>
      <c r="H29" s="1"/>
      <c r="I29" s="1"/>
      <c r="J29" s="1"/>
      <c r="K29" s="1"/>
      <c r="L29" s="6"/>
      <c r="M29" s="1"/>
      <c r="N29" s="1"/>
    </row>
    <row r="30" spans="1:18" ht="14.45" customHeight="1" thickBot="1" x14ac:dyDescent="0.25">
      <c r="A30" s="1"/>
      <c r="B30" s="122" t="s">
        <v>56</v>
      </c>
      <c r="C30" s="122"/>
      <c r="D30" s="122"/>
      <c r="E30" s="122"/>
      <c r="F30" s="122"/>
      <c r="G30" s="122"/>
      <c r="H30" s="122"/>
      <c r="I30" s="122"/>
      <c r="J30" s="122"/>
      <c r="K30" s="122"/>
      <c r="L30" s="90" t="e">
        <f>SUM(L18:L29)</f>
        <v>#N/A</v>
      </c>
      <c r="M30" s="1"/>
      <c r="N30" s="1"/>
    </row>
    <row r="31" spans="1:18" x14ac:dyDescent="0.2">
      <c r="A31" s="1"/>
      <c r="B31" s="1"/>
      <c r="C31" s="1"/>
      <c r="D31" s="1"/>
      <c r="E31" s="1"/>
      <c r="F31" s="2"/>
      <c r="G31" s="1"/>
      <c r="H31" s="1"/>
      <c r="I31" s="1"/>
      <c r="J31" s="1"/>
      <c r="K31" s="1"/>
      <c r="L31" s="1"/>
      <c r="M31" s="1"/>
      <c r="N31" s="1"/>
    </row>
    <row r="32" spans="1:18" x14ac:dyDescent="0.2">
      <c r="A32" s="1"/>
      <c r="B32" s="1"/>
      <c r="C32" s="1"/>
      <c r="D32" s="1"/>
      <c r="E32" s="1"/>
      <c r="F32" s="2"/>
      <c r="G32" s="1"/>
      <c r="H32" s="1"/>
      <c r="I32" s="1"/>
      <c r="J32" s="1"/>
      <c r="K32" s="1"/>
      <c r="L32" s="1"/>
      <c r="M32" s="1"/>
      <c r="N32" s="1"/>
    </row>
    <row r="33" spans="1:15" x14ac:dyDescent="0.2">
      <c r="A33" s="1"/>
      <c r="B33" s="1"/>
      <c r="C33" s="1"/>
      <c r="D33" s="1"/>
      <c r="E33" s="1"/>
      <c r="F33" s="2"/>
      <c r="G33" s="1"/>
      <c r="H33" s="1"/>
      <c r="I33" s="1"/>
      <c r="J33" s="1"/>
      <c r="K33" s="1"/>
      <c r="L33" s="1"/>
      <c r="M33" s="1"/>
      <c r="N33" s="1"/>
    </row>
    <row r="34" spans="1:15" ht="15.75" x14ac:dyDescent="0.25">
      <c r="A34" s="66" t="s">
        <v>51</v>
      </c>
      <c r="B34" s="9"/>
      <c r="C34" s="9"/>
      <c r="D34" s="1"/>
      <c r="E34" s="1"/>
      <c r="F34" s="2"/>
      <c r="G34" s="1"/>
      <c r="H34" s="1"/>
      <c r="I34" s="1"/>
      <c r="J34" s="1"/>
      <c r="K34" s="1"/>
      <c r="L34" s="66" t="s">
        <v>52</v>
      </c>
      <c r="M34" s="8"/>
      <c r="N34" s="8"/>
      <c r="O34" s="8"/>
    </row>
    <row r="35" spans="1:15" ht="30" x14ac:dyDescent="0.2">
      <c r="A35" s="72" t="s">
        <v>5</v>
      </c>
      <c r="B35" s="59"/>
      <c r="C35" s="87"/>
      <c r="D35" s="57"/>
      <c r="E35" s="10"/>
      <c r="F35" s="119" t="s">
        <v>6</v>
      </c>
      <c r="G35" s="120"/>
      <c r="H35" s="120"/>
      <c r="I35" s="120"/>
      <c r="J35" s="121"/>
      <c r="K35" s="1"/>
      <c r="L35" s="43" t="s">
        <v>32</v>
      </c>
      <c r="M35" s="44" t="s">
        <v>55</v>
      </c>
      <c r="N35" s="44" t="s">
        <v>40</v>
      </c>
      <c r="O35" s="44" t="s">
        <v>53</v>
      </c>
    </row>
    <row r="36" spans="1:15" ht="15" x14ac:dyDescent="0.2">
      <c r="A36" s="56" t="s">
        <v>7</v>
      </c>
      <c r="B36" s="60"/>
      <c r="C36" s="88"/>
      <c r="D36" s="58"/>
      <c r="E36" s="11"/>
      <c r="F36" s="12" t="s">
        <v>8</v>
      </c>
      <c r="G36" s="13" t="s">
        <v>9</v>
      </c>
      <c r="H36" s="13" t="s">
        <v>10</v>
      </c>
      <c r="I36" s="13" t="s">
        <v>11</v>
      </c>
      <c r="J36" s="14" t="s">
        <v>12</v>
      </c>
      <c r="K36" s="1"/>
      <c r="L36" s="45">
        <v>5</v>
      </c>
      <c r="M36" s="46" t="s">
        <v>41</v>
      </c>
      <c r="N36" s="47">
        <f>(80%+100%)/2</f>
        <v>0.9</v>
      </c>
      <c r="O36" s="54">
        <v>0.1</v>
      </c>
    </row>
    <row r="37" spans="1:15" ht="30" x14ac:dyDescent="0.2">
      <c r="A37" s="61" t="s">
        <v>13</v>
      </c>
      <c r="B37" s="62"/>
      <c r="C37" s="89"/>
      <c r="D37" s="58"/>
      <c r="E37" s="11"/>
      <c r="F37" s="12" t="s">
        <v>14</v>
      </c>
      <c r="G37" s="13" t="s">
        <v>15</v>
      </c>
      <c r="H37" s="13" t="s">
        <v>16</v>
      </c>
      <c r="I37" s="13" t="s">
        <v>17</v>
      </c>
      <c r="J37" s="14" t="s">
        <v>18</v>
      </c>
      <c r="K37" s="1"/>
      <c r="L37" s="45">
        <v>4</v>
      </c>
      <c r="M37" s="46" t="s">
        <v>42</v>
      </c>
      <c r="N37" s="47">
        <f>(51%+80%)/2</f>
        <v>0.65500000000000003</v>
      </c>
      <c r="O37" s="54">
        <v>0.05</v>
      </c>
    </row>
    <row r="38" spans="1:15" ht="15" x14ac:dyDescent="0.2">
      <c r="A38" s="15"/>
      <c r="B38" s="39"/>
      <c r="C38" s="39"/>
      <c r="D38" s="39"/>
      <c r="E38" s="11"/>
      <c r="F38" s="65">
        <v>0.03</v>
      </c>
      <c r="G38" s="64">
        <v>0.13</v>
      </c>
      <c r="H38" s="64">
        <v>0.36</v>
      </c>
      <c r="I38" s="64">
        <v>0.66</v>
      </c>
      <c r="J38" s="63">
        <v>0.9</v>
      </c>
      <c r="K38" s="1"/>
      <c r="L38" s="45">
        <v>3</v>
      </c>
      <c r="M38" s="49" t="s">
        <v>43</v>
      </c>
      <c r="N38" s="47">
        <f>(21%+50%)/2</f>
        <v>0.35499999999999998</v>
      </c>
      <c r="O38" s="54">
        <v>0.03</v>
      </c>
    </row>
    <row r="39" spans="1:15" ht="18.75" x14ac:dyDescent="0.2">
      <c r="A39" s="16"/>
      <c r="B39" s="17"/>
      <c r="C39" s="17"/>
      <c r="D39" s="17"/>
      <c r="E39" s="18"/>
      <c r="F39" s="19" t="s">
        <v>19</v>
      </c>
      <c r="G39" s="20" t="s">
        <v>20</v>
      </c>
      <c r="H39" s="20" t="s">
        <v>21</v>
      </c>
      <c r="I39" s="20" t="s">
        <v>22</v>
      </c>
      <c r="J39" s="21" t="s">
        <v>23</v>
      </c>
      <c r="K39" s="1"/>
      <c r="L39" s="45">
        <v>2</v>
      </c>
      <c r="M39" s="49" t="s">
        <v>44</v>
      </c>
      <c r="N39" s="47">
        <f>(6%+20%)/2</f>
        <v>0.13</v>
      </c>
      <c r="O39" s="54">
        <v>0.01</v>
      </c>
    </row>
    <row r="40" spans="1:15" ht="18.75" x14ac:dyDescent="0.2">
      <c r="A40" s="116" t="s">
        <v>24</v>
      </c>
      <c r="B40" s="69">
        <v>0.1</v>
      </c>
      <c r="C40" s="69"/>
      <c r="D40" s="22" t="s">
        <v>25</v>
      </c>
      <c r="E40" s="23" t="s">
        <v>23</v>
      </c>
      <c r="F40" s="24">
        <v>5</v>
      </c>
      <c r="G40" s="24">
        <v>10</v>
      </c>
      <c r="H40" s="25">
        <v>15</v>
      </c>
      <c r="I40" s="25">
        <v>20</v>
      </c>
      <c r="J40" s="26">
        <v>25</v>
      </c>
      <c r="K40" s="1"/>
      <c r="L40" s="45">
        <v>1</v>
      </c>
      <c r="M40" s="50" t="s">
        <v>45</v>
      </c>
      <c r="N40" s="47">
        <f>(0%+5%)/2</f>
        <v>2.5000000000000001E-2</v>
      </c>
      <c r="O40" s="53">
        <v>5.0000000000000001E-3</v>
      </c>
    </row>
    <row r="41" spans="1:15" ht="18" customHeight="1" x14ac:dyDescent="0.2">
      <c r="A41" s="117"/>
      <c r="B41" s="70">
        <v>0.05</v>
      </c>
      <c r="C41" s="70"/>
      <c r="D41" s="13" t="s">
        <v>26</v>
      </c>
      <c r="E41" s="27" t="s">
        <v>22</v>
      </c>
      <c r="F41" s="28">
        <v>4</v>
      </c>
      <c r="G41" s="24">
        <v>8</v>
      </c>
      <c r="H41" s="24">
        <v>12</v>
      </c>
      <c r="I41" s="25">
        <v>16</v>
      </c>
      <c r="J41" s="26">
        <v>20</v>
      </c>
      <c r="K41" s="1"/>
      <c r="L41" s="97" t="s">
        <v>57</v>
      </c>
      <c r="M41" s="97"/>
      <c r="N41" s="97"/>
      <c r="O41" s="97"/>
    </row>
    <row r="42" spans="1:15" ht="18.75" x14ac:dyDescent="0.2">
      <c r="A42" s="117"/>
      <c r="B42" s="70">
        <v>0.03</v>
      </c>
      <c r="C42" s="70"/>
      <c r="D42" s="13" t="s">
        <v>27</v>
      </c>
      <c r="E42" s="27" t="s">
        <v>21</v>
      </c>
      <c r="F42" s="28">
        <v>3</v>
      </c>
      <c r="G42" s="24">
        <v>6</v>
      </c>
      <c r="H42" s="24">
        <v>9</v>
      </c>
      <c r="I42" s="24">
        <v>12</v>
      </c>
      <c r="J42" s="26">
        <v>15</v>
      </c>
      <c r="K42" s="1"/>
      <c r="L42" s="98"/>
      <c r="M42" s="98"/>
      <c r="N42" s="98"/>
      <c r="O42" s="98"/>
    </row>
    <row r="43" spans="1:15" ht="18.75" x14ac:dyDescent="0.2">
      <c r="A43" s="117"/>
      <c r="B43" s="70">
        <v>0.01</v>
      </c>
      <c r="C43" s="70"/>
      <c r="D43" s="13" t="s">
        <v>28</v>
      </c>
      <c r="E43" s="27" t="s">
        <v>20</v>
      </c>
      <c r="F43" s="28">
        <v>2</v>
      </c>
      <c r="G43" s="28">
        <v>4</v>
      </c>
      <c r="H43" s="24">
        <v>6</v>
      </c>
      <c r="I43" s="24">
        <v>8</v>
      </c>
      <c r="J43" s="29">
        <v>10</v>
      </c>
      <c r="K43" s="1"/>
      <c r="L43" s="98"/>
      <c r="M43" s="98"/>
      <c r="N43" s="98"/>
      <c r="O43" s="98"/>
    </row>
    <row r="44" spans="1:15" ht="18.75" x14ac:dyDescent="0.2">
      <c r="A44" s="117"/>
      <c r="B44" s="71">
        <v>5.0000000000000001E-3</v>
      </c>
      <c r="C44" s="71"/>
      <c r="D44" s="13" t="s">
        <v>29</v>
      </c>
      <c r="E44" s="27" t="s">
        <v>19</v>
      </c>
      <c r="F44" s="30">
        <v>1</v>
      </c>
      <c r="G44" s="30">
        <v>2</v>
      </c>
      <c r="H44" s="30">
        <v>3</v>
      </c>
      <c r="I44" s="30">
        <v>4</v>
      </c>
      <c r="J44" s="31">
        <v>5</v>
      </c>
      <c r="K44" s="1"/>
      <c r="L44" s="98"/>
      <c r="M44" s="98"/>
      <c r="N44" s="98"/>
      <c r="O44" s="98"/>
    </row>
    <row r="45" spans="1:15" ht="39.6" customHeight="1" x14ac:dyDescent="0.2">
      <c r="A45" s="118"/>
      <c r="B45" s="37" t="s">
        <v>30</v>
      </c>
      <c r="C45" s="37"/>
      <c r="D45" s="32" t="s">
        <v>31</v>
      </c>
      <c r="E45" s="33" t="s">
        <v>32</v>
      </c>
      <c r="F45" s="123" t="s">
        <v>33</v>
      </c>
      <c r="G45" s="124"/>
      <c r="H45" s="124"/>
      <c r="I45" s="124"/>
      <c r="J45" s="125"/>
      <c r="K45" s="1"/>
      <c r="L45" s="98"/>
      <c r="M45" s="98"/>
      <c r="N45" s="98"/>
      <c r="O45" s="98"/>
    </row>
    <row r="47" spans="1:15" x14ac:dyDescent="0.2">
      <c r="A47" s="5"/>
      <c r="B47" s="5"/>
      <c r="C47" s="5"/>
      <c r="D47" s="5"/>
      <c r="E47" s="35"/>
      <c r="F47" s="67"/>
      <c r="G47" s="5"/>
    </row>
  </sheetData>
  <mergeCells count="42">
    <mergeCell ref="H1:R1"/>
    <mergeCell ref="B17:E17"/>
    <mergeCell ref="B18:E18"/>
    <mergeCell ref="B19:E19"/>
    <mergeCell ref="B20:E20"/>
    <mergeCell ref="A3:C3"/>
    <mergeCell ref="A5:C5"/>
    <mergeCell ref="A7:C7"/>
    <mergeCell ref="A9:C9"/>
    <mergeCell ref="A11:C11"/>
    <mergeCell ref="B21:E21"/>
    <mergeCell ref="M18:O18"/>
    <mergeCell ref="M19:O19"/>
    <mergeCell ref="M20:O20"/>
    <mergeCell ref="M21:O21"/>
    <mergeCell ref="A40:A45"/>
    <mergeCell ref="B27:E27"/>
    <mergeCell ref="B28:E28"/>
    <mergeCell ref="F35:J35"/>
    <mergeCell ref="B22:E22"/>
    <mergeCell ref="B23:E23"/>
    <mergeCell ref="B24:E24"/>
    <mergeCell ref="B25:E25"/>
    <mergeCell ref="B26:E26"/>
    <mergeCell ref="B30:K30"/>
    <mergeCell ref="F45:J45"/>
    <mergeCell ref="L41:O45"/>
    <mergeCell ref="D3:F3"/>
    <mergeCell ref="D7:F7"/>
    <mergeCell ref="D11:F11"/>
    <mergeCell ref="G16:H16"/>
    <mergeCell ref="M27:O27"/>
    <mergeCell ref="D9:F9"/>
    <mergeCell ref="M28:O28"/>
    <mergeCell ref="I16:J16"/>
    <mergeCell ref="D5:F5"/>
    <mergeCell ref="M22:O22"/>
    <mergeCell ref="M23:O23"/>
    <mergeCell ref="M24:O24"/>
    <mergeCell ref="M25:O25"/>
    <mergeCell ref="M26:O26"/>
    <mergeCell ref="M17:O17"/>
  </mergeCells>
  <conditionalFormatting sqref="K22:K28">
    <cfRule type="cellIs" dxfId="5" priority="19" operator="lessThan">
      <formula>5</formula>
    </cfRule>
    <cfRule type="cellIs" dxfId="4" priority="20" operator="between">
      <formula>5</formula>
      <formula>14</formula>
    </cfRule>
    <cfRule type="cellIs" dxfId="3" priority="21" operator="greaterThan">
      <formula>14</formula>
    </cfRule>
  </conditionalFormatting>
  <conditionalFormatting sqref="K18:K21">
    <cfRule type="cellIs" dxfId="2" priority="1" operator="lessThan">
      <formula>5</formula>
    </cfRule>
    <cfRule type="cellIs" dxfId="1" priority="2" operator="between">
      <formula>5</formula>
      <formula>14</formula>
    </cfRule>
    <cfRule type="cellIs" dxfId="0" priority="3" operator="greaterThan">
      <formula>14</formula>
    </cfRule>
  </conditionalFormatting>
  <dataValidations count="1">
    <dataValidation type="list" allowBlank="1" showInputMessage="1" showErrorMessage="1" sqref="D7:F7">
      <formula1>$Q$6:$Q$8</formula1>
    </dataValidation>
  </dataValidations>
  <pageMargins left="0.70866141732283472" right="0.70866141732283472" top="0.74803149606299213" bottom="0.74803149606299213" header="0.31496062992125984" footer="0.31496062992125984"/>
  <pageSetup paperSize="8" scale="46" orientation="landscape" r:id="rId1"/>
  <rowBreaks count="1" manualBreakCount="1">
    <brk id="32" max="2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L45"/>
  <sheetViews>
    <sheetView view="pageBreakPreview" zoomScaleNormal="55" zoomScaleSheetLayoutView="100" workbookViewId="0">
      <selection activeCell="M19" sqref="M19:O19"/>
    </sheetView>
  </sheetViews>
  <sheetFormatPr defaultColWidth="9.28515625" defaultRowHeight="12.75" x14ac:dyDescent="0.2"/>
  <cols>
    <col min="1" max="3" width="14.7109375" style="40" customWidth="1"/>
    <col min="4" max="4" width="15.42578125" style="40" bestFit="1" customWidth="1"/>
    <col min="5" max="16384" width="9.28515625" style="40"/>
  </cols>
  <sheetData>
    <row r="2" spans="1:12" ht="15.75" customHeight="1" x14ac:dyDescent="0.2"/>
    <row r="3" spans="1:12" ht="15.75" customHeight="1" x14ac:dyDescent="0.2">
      <c r="A3" s="8"/>
    </row>
    <row r="4" spans="1:12" ht="15.75" customHeight="1" x14ac:dyDescent="0.2">
      <c r="A4" s="8"/>
    </row>
    <row r="5" spans="1:12" ht="15.75" customHeight="1" x14ac:dyDescent="0.2">
      <c r="A5" s="42" t="s">
        <v>38</v>
      </c>
      <c r="B5" s="41"/>
      <c r="C5" s="41"/>
      <c r="D5" s="41"/>
      <c r="K5" s="42"/>
    </row>
    <row r="6" spans="1:12" ht="33" customHeight="1" x14ac:dyDescent="0.2">
      <c r="A6" s="41"/>
      <c r="B6" s="41"/>
      <c r="C6" s="41"/>
      <c r="D6" s="41"/>
      <c r="E6" s="8"/>
      <c r="F6" s="8"/>
    </row>
    <row r="7" spans="1:12" ht="33" customHeight="1" x14ac:dyDescent="0.2">
      <c r="A7" s="134" t="s">
        <v>46</v>
      </c>
      <c r="B7" s="135"/>
      <c r="C7" s="135"/>
      <c r="D7" s="136"/>
      <c r="E7" s="8"/>
      <c r="F7" s="8"/>
    </row>
    <row r="8" spans="1:12" ht="29.45" customHeight="1" x14ac:dyDescent="0.2">
      <c r="A8" s="43" t="s">
        <v>32</v>
      </c>
      <c r="B8" s="43" t="s">
        <v>39</v>
      </c>
      <c r="C8" s="44" t="s">
        <v>40</v>
      </c>
      <c r="D8" s="91" t="s">
        <v>47</v>
      </c>
      <c r="E8" s="8"/>
      <c r="F8" s="8"/>
    </row>
    <row r="9" spans="1:12" ht="33" customHeight="1" x14ac:dyDescent="0.2">
      <c r="A9" s="45">
        <v>5</v>
      </c>
      <c r="B9" s="46" t="s">
        <v>41</v>
      </c>
      <c r="C9" s="47">
        <f>(80%+100%)/2</f>
        <v>0.9</v>
      </c>
      <c r="D9" s="54">
        <v>0.1</v>
      </c>
      <c r="E9" s="8"/>
      <c r="F9" s="8"/>
    </row>
    <row r="10" spans="1:12" ht="33" customHeight="1" x14ac:dyDescent="0.2">
      <c r="A10" s="45">
        <v>4</v>
      </c>
      <c r="B10" s="46" t="s">
        <v>42</v>
      </c>
      <c r="C10" s="47">
        <f>(51%+80%)/2</f>
        <v>0.65500000000000003</v>
      </c>
      <c r="D10" s="54">
        <v>0.05</v>
      </c>
      <c r="E10" s="51"/>
      <c r="F10" s="51"/>
      <c r="G10" s="48"/>
      <c r="H10" s="48"/>
      <c r="I10" s="48"/>
      <c r="J10" s="48"/>
      <c r="K10" s="48"/>
      <c r="L10" s="48"/>
    </row>
    <row r="11" spans="1:12" ht="33" customHeight="1" x14ac:dyDescent="0.2">
      <c r="A11" s="45">
        <v>3</v>
      </c>
      <c r="B11" s="49" t="s">
        <v>43</v>
      </c>
      <c r="C11" s="47">
        <f>(21%+50%)/2</f>
        <v>0.35499999999999998</v>
      </c>
      <c r="D11" s="54">
        <v>0.03</v>
      </c>
      <c r="E11" s="52"/>
      <c r="F11" s="8"/>
    </row>
    <row r="12" spans="1:12" ht="33" customHeight="1" x14ac:dyDescent="0.2">
      <c r="A12" s="45">
        <v>2</v>
      </c>
      <c r="B12" s="49" t="s">
        <v>44</v>
      </c>
      <c r="C12" s="47">
        <f>(6%+20%)/2</f>
        <v>0.13</v>
      </c>
      <c r="D12" s="54">
        <v>0.01</v>
      </c>
    </row>
    <row r="13" spans="1:12" ht="33" customHeight="1" x14ac:dyDescent="0.2">
      <c r="A13" s="45">
        <v>1</v>
      </c>
      <c r="B13" s="50" t="s">
        <v>45</v>
      </c>
      <c r="C13" s="47">
        <f>(0%+5%)/2</f>
        <v>2.5000000000000001E-2</v>
      </c>
      <c r="D13" s="53">
        <v>5.0000000000000001E-3</v>
      </c>
    </row>
    <row r="14" spans="1:12" ht="33" customHeight="1" x14ac:dyDescent="0.2">
      <c r="A14" s="45">
        <v>0</v>
      </c>
      <c r="B14" s="50" t="s">
        <v>45</v>
      </c>
      <c r="C14" s="47">
        <v>0</v>
      </c>
      <c r="D14" s="53">
        <v>0</v>
      </c>
    </row>
    <row r="15" spans="1:12" ht="33" customHeight="1" x14ac:dyDescent="0.2"/>
    <row r="16" spans="1:12" ht="33" customHeight="1" x14ac:dyDescent="0.2"/>
    <row r="17" ht="33" customHeight="1" x14ac:dyDescent="0.2"/>
    <row r="18" ht="33" customHeight="1" x14ac:dyDescent="0.2"/>
    <row r="19" ht="33" customHeight="1" x14ac:dyDescent="0.2"/>
    <row r="20" ht="33" customHeight="1" x14ac:dyDescent="0.2"/>
    <row r="21" ht="33" customHeight="1" x14ac:dyDescent="0.2"/>
    <row r="22" ht="33" customHeight="1" x14ac:dyDescent="0.2"/>
    <row r="23" ht="33" customHeight="1" x14ac:dyDescent="0.2"/>
    <row r="24" ht="33" customHeight="1" x14ac:dyDescent="0.2"/>
    <row r="25" ht="33" customHeight="1" x14ac:dyDescent="0.2"/>
    <row r="26" ht="33" customHeight="1" x14ac:dyDescent="0.2"/>
    <row r="27" ht="33" customHeight="1" x14ac:dyDescent="0.2"/>
    <row r="28" ht="33" customHeight="1" x14ac:dyDescent="0.2"/>
    <row r="29" ht="33" customHeight="1" x14ac:dyDescent="0.2"/>
    <row r="30" ht="33" customHeight="1" x14ac:dyDescent="0.2"/>
    <row r="31" ht="33" customHeight="1" x14ac:dyDescent="0.2"/>
    <row r="32" ht="33" customHeight="1" x14ac:dyDescent="0.2"/>
    <row r="33" ht="33" customHeight="1" x14ac:dyDescent="0.2"/>
    <row r="34" ht="33" customHeight="1" x14ac:dyDescent="0.2"/>
    <row r="35" ht="33" customHeight="1" x14ac:dyDescent="0.2"/>
    <row r="36" ht="33" customHeight="1" x14ac:dyDescent="0.2"/>
    <row r="37" ht="33" customHeight="1" x14ac:dyDescent="0.2"/>
    <row r="38" ht="33" customHeight="1" x14ac:dyDescent="0.2"/>
    <row r="39" ht="33" customHeight="1" x14ac:dyDescent="0.2"/>
    <row r="40" ht="33" customHeight="1" x14ac:dyDescent="0.2"/>
    <row r="41" ht="33" customHeight="1" x14ac:dyDescent="0.2"/>
    <row r="42" ht="33" customHeight="1" x14ac:dyDescent="0.2"/>
    <row r="43" ht="33" customHeight="1" x14ac:dyDescent="0.2"/>
    <row r="44" ht="33" customHeight="1" x14ac:dyDescent="0.2"/>
    <row r="45" ht="33" customHeight="1" x14ac:dyDescent="0.2"/>
  </sheetData>
  <sheetProtection selectLockedCells="1"/>
  <mergeCells count="1">
    <mergeCell ref="A7:D7"/>
  </mergeCells>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Risk Register</vt:lpstr>
      <vt:lpstr>Cost Matrix</vt:lpstr>
      <vt:lpstr>'Risk Register'!Print_Area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Ollie Fallon</cp:lastModifiedBy>
  <cp:lastPrinted>2023-02-14T16:02:37Z</cp:lastPrinted>
  <dcterms:created xsi:type="dcterms:W3CDTF">2016-07-21T14:47:28Z</dcterms:created>
  <dcterms:modified xsi:type="dcterms:W3CDTF">2023-02-14T16:04:12Z</dcterms:modified>
</cp:coreProperties>
</file>