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lie.fallon\Desktop\Band Tempaltes\CMG - Blank Templates - 221209\"/>
    </mc:Choice>
  </mc:AlternateContent>
  <bookViews>
    <workbookView xWindow="0" yWindow="0" windowWidth="28800" windowHeight="11100"/>
  </bookViews>
  <sheets>
    <sheet name="Final Account Report" sheetId="12" r:id="rId1"/>
    <sheet name="PCD Summary" sheetId="14" r:id="rId2"/>
    <sheet name="Expenditure Profile" sheetId="13" r:id="rId3"/>
    <sheet name="Comparison" sheetId="9" r:id="rId4"/>
  </sheets>
  <definedNames>
    <definedName name="_xlnm.Print_Area" localSheetId="3">Comparison!$B$1:$V$53</definedName>
    <definedName name="_xlnm.Print_Area" localSheetId="2">'Expenditure Profile'!$A$1:$M$65</definedName>
    <definedName name="_xlnm.Print_Area" localSheetId="0">'Final Account Report'!$B$1:$AA$85</definedName>
    <definedName name="_xlnm.Print_Area" localSheetId="1">'PCD Summary'!$A$1:$AB$35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9" l="1"/>
  <c r="E25" i="9" s="1"/>
  <c r="F24" i="9"/>
  <c r="H24" i="9"/>
  <c r="K48" i="12" l="1"/>
  <c r="K46" i="12"/>
  <c r="K68" i="12"/>
  <c r="I23" i="14"/>
  <c r="I21" i="14"/>
  <c r="I20" i="14"/>
  <c r="I19" i="14"/>
  <c r="I18" i="14"/>
  <c r="I17" i="14"/>
  <c r="J12" i="14"/>
  <c r="J10" i="14"/>
  <c r="D14" i="14"/>
  <c r="D12" i="14"/>
  <c r="D10" i="14"/>
  <c r="D8" i="14"/>
  <c r="J23" i="14" l="1"/>
  <c r="J21" i="14"/>
  <c r="J20" i="14"/>
  <c r="J19" i="14"/>
  <c r="J18" i="14"/>
  <c r="J17" i="14"/>
  <c r="K56" i="12" l="1"/>
  <c r="F15" i="9" s="1"/>
  <c r="F20" i="9"/>
  <c r="G20" i="9" s="1"/>
  <c r="K59" i="12"/>
  <c r="H20" i="9"/>
  <c r="H16" i="9"/>
  <c r="D9" i="9" l="1"/>
  <c r="D7" i="9"/>
  <c r="E9" i="13"/>
  <c r="E7" i="13"/>
  <c r="F16" i="9" l="1"/>
  <c r="F14" i="9"/>
  <c r="G16" i="9" l="1"/>
  <c r="G15" i="9"/>
  <c r="H15" i="9" s="1"/>
  <c r="K74" i="12"/>
  <c r="J73" i="12"/>
  <c r="J72" i="12"/>
  <c r="K73" i="12" l="1"/>
  <c r="J27" i="14" l="1"/>
  <c r="F23" i="9"/>
  <c r="G23" i="9" s="1"/>
  <c r="H23" i="9" s="1"/>
  <c r="K63" i="12"/>
  <c r="K70" i="12" s="1"/>
  <c r="K72" i="12"/>
  <c r="G14" i="9"/>
  <c r="H14" i="9" s="1"/>
  <c r="G30" i="9"/>
  <c r="H30" i="9" s="1"/>
  <c r="F22" i="9" l="1"/>
  <c r="G22" i="9" s="1"/>
  <c r="H22" i="9" s="1"/>
  <c r="J26" i="14"/>
  <c r="F17" i="9"/>
  <c r="I22" i="14"/>
  <c r="J22" i="14" s="1"/>
  <c r="J25" i="14" s="1"/>
  <c r="J30" i="14" s="1"/>
  <c r="G19" i="9"/>
  <c r="H19" i="9" s="1"/>
  <c r="G18" i="9"/>
  <c r="H18" i="9" s="1"/>
  <c r="K77" i="12" l="1"/>
  <c r="E11" i="13" s="1"/>
  <c r="F21" i="9"/>
  <c r="F25" i="9" s="1"/>
  <c r="G25" i="9" s="1"/>
  <c r="H25" i="9" s="1"/>
  <c r="G17" i="9"/>
  <c r="H17" i="9" s="1"/>
  <c r="K18" i="13"/>
  <c r="K19" i="13" s="1"/>
  <c r="K20" i="13" s="1"/>
  <c r="K21" i="13" s="1"/>
  <c r="K22" i="13" s="1"/>
  <c r="K23" i="13" s="1"/>
  <c r="K24" i="13" s="1"/>
  <c r="K25" i="13" s="1"/>
  <c r="K26" i="13" s="1"/>
  <c r="K27" i="13" s="1"/>
  <c r="K28" i="13" s="1"/>
  <c r="K29" i="13" s="1"/>
  <c r="K30" i="13" s="1"/>
  <c r="K31" i="13" s="1"/>
  <c r="K32" i="13" s="1"/>
  <c r="K33" i="13" s="1"/>
  <c r="G18" i="13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21" i="9" l="1"/>
  <c r="H21" i="9" s="1"/>
</calcChain>
</file>

<file path=xl/sharedStrings.xml><?xml version="1.0" encoding="utf-8"?>
<sst xmlns="http://schemas.openxmlformats.org/spreadsheetml/2006/main" count="196" uniqueCount="139">
  <si>
    <t xml:space="preserve">Sponsoring Agency: </t>
  </si>
  <si>
    <t xml:space="preserve">Description </t>
  </si>
  <si>
    <t>Revision</t>
  </si>
  <si>
    <t xml:space="preserve">Title </t>
  </si>
  <si>
    <t>Prepared By</t>
  </si>
  <si>
    <t>Checked By</t>
  </si>
  <si>
    <t>Issue Date</t>
  </si>
  <si>
    <t xml:space="preserve">Project Title: </t>
  </si>
  <si>
    <t xml:space="preserve">Construction Costs </t>
  </si>
  <si>
    <t xml:space="preserve">Ref </t>
  </si>
  <si>
    <t xml:space="preserve">Quantity </t>
  </si>
  <si>
    <t xml:space="preserve">Rate </t>
  </si>
  <si>
    <t>%</t>
  </si>
  <si>
    <t xml:space="preserve">Land and Property Costs </t>
  </si>
  <si>
    <t xml:space="preserve">Preparation and Administration Costs </t>
  </si>
  <si>
    <t xml:space="preserve">Project Information </t>
  </si>
  <si>
    <t>Location:</t>
  </si>
  <si>
    <t xml:space="preserve">Risk </t>
  </si>
  <si>
    <t xml:space="preserve">Year 1 </t>
  </si>
  <si>
    <t>Q1</t>
  </si>
  <si>
    <t>Q2</t>
  </si>
  <si>
    <t>Q3</t>
  </si>
  <si>
    <t>Q4</t>
  </si>
  <si>
    <t>Year 4</t>
  </si>
  <si>
    <t>Year 3</t>
  </si>
  <si>
    <t>Year 2</t>
  </si>
  <si>
    <t xml:space="preserve">Year </t>
  </si>
  <si>
    <t xml:space="preserve">Quarter </t>
  </si>
  <si>
    <t>Total Quarterly Expenditure 
(€)</t>
  </si>
  <si>
    <t>Prepared by</t>
  </si>
  <si>
    <t>Checked by</t>
  </si>
  <si>
    <t xml:space="preserve">Note: </t>
  </si>
  <si>
    <t xml:space="preserve">Commentary on Variances </t>
  </si>
  <si>
    <t>Ref</t>
  </si>
  <si>
    <t>Item</t>
  </si>
  <si>
    <t>€</t>
  </si>
  <si>
    <t xml:space="preserve">Programme Comparison </t>
  </si>
  <si>
    <t xml:space="preserve">Anticipated Programme Duration </t>
  </si>
  <si>
    <t>Preparation and Administration Costs</t>
  </si>
  <si>
    <t>Total Link / Side Road Length (m):</t>
  </si>
  <si>
    <t xml:space="preserve">Unit </t>
  </si>
  <si>
    <t xml:space="preserve">Preparation and Administration </t>
  </si>
  <si>
    <t xml:space="preserve">Sub-Total D - Land and Property Costs </t>
  </si>
  <si>
    <t>Months</t>
  </si>
  <si>
    <t>1.10</t>
  </si>
  <si>
    <t>1.11</t>
  </si>
  <si>
    <t>1.12</t>
  </si>
  <si>
    <t>1.13</t>
  </si>
  <si>
    <t>1.14</t>
  </si>
  <si>
    <t>1.15</t>
  </si>
  <si>
    <t>Total Costs (Cumulative)</t>
  </si>
  <si>
    <t>Final Account Report Template</t>
  </si>
  <si>
    <t>Start Date:</t>
  </si>
  <si>
    <t>Construction Duration (Months):</t>
  </si>
  <si>
    <t>Future Costs</t>
  </si>
  <si>
    <t>Add Potential Future Costs</t>
  </si>
  <si>
    <t>Total Final Account Value Exclusive of VAT</t>
  </si>
  <si>
    <t xml:space="preserve">Total Final Account Value Inclusive of VAT </t>
  </si>
  <si>
    <t>Final Account (€)</t>
  </si>
  <si>
    <t>Total Final Account Value:</t>
  </si>
  <si>
    <t xml:space="preserve">Actual Programme Duration: </t>
  </si>
  <si>
    <t xml:space="preserve">Years and quarters stated are for illustrative purposes only. Please amend to suit the project duration. 
Expenditure Profile must be demonstrated quarterly unless otherwise agreed with NTA. </t>
  </si>
  <si>
    <t>Actual Programme Duration (months)</t>
  </si>
  <si>
    <t>Expenditure Profile - Actual and Previously Forecasted</t>
  </si>
  <si>
    <t>Sub-Total E - Future Costs</t>
  </si>
  <si>
    <t xml:space="preserve">Traffic Management Related Costs </t>
  </si>
  <si>
    <t xml:space="preserve">Sub-Total C - Traffic Management Related Costs </t>
  </si>
  <si>
    <t>Contingency</t>
  </si>
  <si>
    <r>
      <t xml:space="preserve">VAT </t>
    </r>
    <r>
      <rPr>
        <i/>
        <sz val="10"/>
        <rFont val="Lucida Sans"/>
        <family val="2"/>
      </rPr>
      <t>on Construction Costs and Traffic Management Related Costs</t>
    </r>
  </si>
  <si>
    <r>
      <t xml:space="preserve">VAT </t>
    </r>
    <r>
      <rPr>
        <i/>
        <sz val="10"/>
        <rFont val="Lucida Sans"/>
        <family val="2"/>
      </rPr>
      <t>on Preparation and Administration Costs</t>
    </r>
  </si>
  <si>
    <t>Sub-Total B - Preparation and Administration Costs</t>
  </si>
  <si>
    <t xml:space="preserve">Project / Contract Code: </t>
  </si>
  <si>
    <t xml:space="preserve">https://www.revenue.ie/en/vat/vat-on-property-and-construction/vat-and-the-supply-of-property/index.aspx </t>
  </si>
  <si>
    <r>
      <t xml:space="preserve">VAT </t>
    </r>
    <r>
      <rPr>
        <i/>
        <sz val="10"/>
        <rFont val="Lucida Sans"/>
        <family val="2"/>
      </rPr>
      <t xml:space="preserve">on Land and Property </t>
    </r>
  </si>
  <si>
    <t>Prepared By (Individual/Organisation):</t>
  </si>
  <si>
    <t xml:space="preserve">Other Relevant Project Information: </t>
  </si>
  <si>
    <t>Project / Contract Code:</t>
  </si>
  <si>
    <t>Variance</t>
  </si>
  <si>
    <t xml:space="preserve">Estimate Comparison </t>
  </si>
  <si>
    <t>Potential Future Costs</t>
  </si>
  <si>
    <t>Approving Authority:</t>
  </si>
  <si>
    <t>Sub-Total A - Project Base Costs</t>
  </si>
  <si>
    <t>Total Project Budget (€)</t>
  </si>
  <si>
    <t>Total Project Budget Programme Duration</t>
  </si>
  <si>
    <t>Cumulative Expenditure 
(€)</t>
  </si>
  <si>
    <t>Final Account</t>
  </si>
  <si>
    <r>
      <t xml:space="preserve">Main Contract(s) Costs </t>
    </r>
    <r>
      <rPr>
        <i/>
        <sz val="10"/>
        <color theme="0" tint="-0.34998626667073579"/>
        <rFont val="Lucida Sans"/>
        <family val="2"/>
      </rPr>
      <t xml:space="preserve">(Please provide supplementary information giving detail of costs)   </t>
    </r>
  </si>
  <si>
    <t>Total Project Cost</t>
  </si>
  <si>
    <t>Total Project Cost and Final Account Comparison</t>
  </si>
  <si>
    <t xml:space="preserve">If cost or programme durations vary by more than 10% or a value advised by the NTA from the Tender Project Cost (Phase 5) detailed substantiation justifying the reason for the variance shall be provided. </t>
  </si>
  <si>
    <t>2.1.1</t>
  </si>
  <si>
    <t>2.1.2</t>
  </si>
  <si>
    <t>2.1.3</t>
  </si>
  <si>
    <t>2.1.4</t>
  </si>
  <si>
    <t>2.1.5</t>
  </si>
  <si>
    <t>2.1.6</t>
  </si>
  <si>
    <t>2.1.7</t>
  </si>
  <si>
    <t>Scope &amp; Purpose</t>
  </si>
  <si>
    <t>Concept, Development &amp; Option Selection</t>
  </si>
  <si>
    <t>Preliminary Design</t>
  </si>
  <si>
    <t>Statutory Processes</t>
  </si>
  <si>
    <t>Detailed Design &amp; Procurement</t>
  </si>
  <si>
    <t>Construction &amp; Implementation</t>
  </si>
  <si>
    <t>Close Out &amp; Review</t>
  </si>
  <si>
    <t>Prepared By (Individual &amp; Organisation)</t>
  </si>
  <si>
    <t xml:space="preserve">Approving Authority: </t>
  </si>
  <si>
    <t>Sponsoring Agency:</t>
  </si>
  <si>
    <t xml:space="preserve">Scope &amp; Purpose        </t>
  </si>
  <si>
    <t xml:space="preserve">NOTE: </t>
  </si>
  <si>
    <t xml:space="preserve">Costs are reflective of costs at the base date stated above. 
Costs are considered to include allowances for overheads and profit. </t>
  </si>
  <si>
    <t xml:space="preserve">Project Control Document Summary </t>
  </si>
  <si>
    <t xml:space="preserve">NOTE: For Band 1 Projects the activity cost heads presented are indicative for a linear project, if the project being reported (undertaken/developed) is not a linear project, activity cost heads are to be discussed and agreed in writing  with NTA prior to the production of the Final Account Report.  </t>
  </si>
  <si>
    <t>1.6</t>
  </si>
  <si>
    <t>1.7</t>
  </si>
  <si>
    <t>1.8</t>
  </si>
  <si>
    <t>1.9</t>
  </si>
  <si>
    <t>Land &amp; Property Costs</t>
  </si>
  <si>
    <t xml:space="preserve">Date Prepared: </t>
  </si>
  <si>
    <t>Date Prepared:</t>
  </si>
  <si>
    <t>PCD Summary</t>
  </si>
  <si>
    <t xml:space="preserve">Total (excluding VAT) </t>
  </si>
  <si>
    <t>NOTE: The information below will be auto-generated from the main cost estimate template to obtain the relevant totals in line with the seven costs heads required for inclusion within the project control document.</t>
  </si>
  <si>
    <t>Site Clearance</t>
  </si>
  <si>
    <t>Drainage &amp; Service Ducts</t>
  </si>
  <si>
    <t>Pavements</t>
  </si>
  <si>
    <t>Kerbs, Footways &amp; Paved Areas</t>
  </si>
  <si>
    <t>Traffic Signs &amp; Road Markings</t>
  </si>
  <si>
    <t>Road Lighting Columns (Civils)</t>
  </si>
  <si>
    <t>CCTV Survey of Road Drainage Systems</t>
  </si>
  <si>
    <t>Specialist (Public Lighting Contractor)</t>
  </si>
  <si>
    <t>Preliminaries (Including Traffic Management)</t>
  </si>
  <si>
    <t>Fencing</t>
  </si>
  <si>
    <t xml:space="preserve">Earth Works </t>
  </si>
  <si>
    <t>Variations to Contract (Agreed Variations for Additional Scope)</t>
  </si>
  <si>
    <t>Add VAT @ 13.5%</t>
  </si>
  <si>
    <t>Add VAT @ 23%</t>
  </si>
  <si>
    <t>Add VAT on Land (If Applicable)</t>
  </si>
  <si>
    <t xml:space="preserve">Total Grant Application Cost Estimate (Including VAT) </t>
  </si>
  <si>
    <t>Total Costs (Including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</si>
</sst>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[$€-2]\ #,##0.00"/>
    <numFmt numFmtId="165" formatCode="_-[$€-2]\ * #,##0.00_-;\-[$€-2]\ * #,##0.00_-;_-[$€-2]\ * &quot;-&quot;??_-;_-@_-"/>
    <numFmt numFmtId="166" formatCode="#,##0_ ;\-#,##0\ "/>
    <numFmt numFmtId="167" formatCode="0.0%"/>
    <numFmt numFmtId="168" formatCode="d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u/>
      <sz val="10"/>
      <color theme="1"/>
      <name val="Lucida Sans"/>
      <family val="2"/>
    </font>
    <font>
      <b/>
      <sz val="10"/>
      <color theme="1"/>
      <name val="Lucida Sans"/>
      <family val="2"/>
    </font>
    <font>
      <b/>
      <sz val="10"/>
      <color theme="0"/>
      <name val="Lucida Sans"/>
      <family val="2"/>
    </font>
    <font>
      <b/>
      <u/>
      <sz val="16"/>
      <color rgb="FF3C0A82"/>
      <name val="Lucida Sans"/>
      <family val="2"/>
    </font>
    <font>
      <i/>
      <sz val="10"/>
      <color theme="0" tint="-0.34998626667073579"/>
      <name val="Lucida Sans"/>
      <family val="2"/>
    </font>
    <font>
      <sz val="10"/>
      <name val="Lucida Sans"/>
      <family val="2"/>
    </font>
    <font>
      <i/>
      <sz val="10"/>
      <name val="Lucida Sans"/>
      <family val="2"/>
    </font>
    <font>
      <u/>
      <sz val="11"/>
      <color theme="10"/>
      <name val="Calibri"/>
      <family val="2"/>
      <scheme val="minor"/>
    </font>
    <font>
      <sz val="10"/>
      <color theme="0"/>
      <name val="Lucida Sans"/>
      <family val="2"/>
    </font>
    <font>
      <b/>
      <sz val="11"/>
      <color theme="1"/>
      <name val="Calibri"/>
      <family val="2"/>
      <scheme val="minor"/>
    </font>
    <font>
      <b/>
      <sz val="10"/>
      <name val="Lucida Sans"/>
      <family val="2"/>
    </font>
    <font>
      <b/>
      <sz val="11"/>
      <name val="Calibri"/>
      <family val="2"/>
      <scheme val="minor"/>
    </font>
    <font>
      <b/>
      <u/>
      <sz val="12"/>
      <color rgb="FF3333CC"/>
      <name val="Lucida Sans"/>
      <family val="2"/>
    </font>
    <font>
      <b/>
      <sz val="11"/>
      <color rgb="FF3333CC"/>
      <name val="Lucida Sans"/>
      <family val="2"/>
    </font>
    <font>
      <sz val="10"/>
      <color rgb="FF0070C0"/>
      <name val="Lucida Sans"/>
      <family val="2"/>
    </font>
    <font>
      <sz val="11"/>
      <color rgb="FF0070C0"/>
      <name val="Calibri"/>
      <family val="2"/>
      <scheme val="minor"/>
    </font>
    <font>
      <b/>
      <sz val="10"/>
      <color rgb="FF0070C0"/>
      <name val="Lucida Sans"/>
      <family val="2"/>
    </font>
    <font>
      <sz val="10"/>
      <color rgb="FF0070C0"/>
      <name val="Calibri"/>
      <family val="2"/>
      <scheme val="minor"/>
    </font>
    <font>
      <b/>
      <u/>
      <sz val="12"/>
      <color rgb="FF0070C0"/>
      <name val="Lucida Sans"/>
      <family val="2"/>
    </font>
    <font>
      <b/>
      <sz val="11"/>
      <color rgb="FF0070C0"/>
      <name val="Calibri"/>
      <family val="2"/>
      <scheme val="minor"/>
    </font>
    <font>
      <b/>
      <sz val="11"/>
      <color rgb="FF0070C0"/>
      <name val="Lucida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3C0A82"/>
        <bgColor indexed="64"/>
      </patternFill>
    </fill>
  </fills>
  <borders count="1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 style="medium">
        <color rgb="FF3C0A82"/>
      </bottom>
      <diagonal/>
    </border>
    <border>
      <left/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auto="1"/>
      </bottom>
      <diagonal/>
    </border>
    <border>
      <left/>
      <right/>
      <top style="medium">
        <color rgb="FF3C0A82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3C0A82"/>
      </left>
      <right/>
      <top style="medium">
        <color rgb="FF3C0A82"/>
      </top>
      <bottom/>
      <diagonal/>
    </border>
    <border>
      <left/>
      <right style="medium">
        <color rgb="FF3C0A82"/>
      </right>
      <top style="medium">
        <color rgb="FF3C0A82"/>
      </top>
      <bottom/>
      <diagonal/>
    </border>
    <border>
      <left style="medium">
        <color rgb="FF3C0A82"/>
      </left>
      <right/>
      <top/>
      <bottom style="thin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auto="1"/>
      </bottom>
      <diagonal/>
    </border>
    <border>
      <left style="medium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/>
      <bottom/>
      <diagonal/>
    </border>
    <border>
      <left/>
      <right style="medium">
        <color rgb="FF3C0A82"/>
      </right>
      <top/>
      <bottom/>
      <diagonal/>
    </border>
    <border>
      <left style="medium">
        <color rgb="FF3C0A82"/>
      </left>
      <right/>
      <top/>
      <bottom style="medium">
        <color rgb="FF3C0A82"/>
      </bottom>
      <diagonal/>
    </border>
    <border>
      <left/>
      <right/>
      <top/>
      <bottom style="medium">
        <color rgb="FF3C0A82"/>
      </bottom>
      <diagonal/>
    </border>
    <border>
      <left/>
      <right style="medium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/>
      <diagonal/>
    </border>
    <border>
      <left style="thin">
        <color rgb="FF3C0A82"/>
      </left>
      <right/>
      <top/>
      <bottom/>
      <diagonal/>
    </border>
    <border>
      <left style="thin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3C0A82"/>
      </left>
      <right/>
      <top style="thin">
        <color rgb="FF3C0A82"/>
      </top>
      <bottom/>
      <diagonal/>
    </border>
    <border>
      <left/>
      <right style="thin">
        <color rgb="FF3C0A82"/>
      </right>
      <top style="thin">
        <color rgb="FF3C0A82"/>
      </top>
      <bottom/>
      <diagonal/>
    </border>
    <border>
      <left/>
      <right style="thin">
        <color rgb="FF3C0A82"/>
      </right>
      <top/>
      <bottom/>
      <diagonal/>
    </border>
    <border>
      <left style="thin">
        <color rgb="FF3C0A82"/>
      </left>
      <right/>
      <top/>
      <bottom style="thin">
        <color rgb="FF3C0A82"/>
      </bottom>
      <diagonal/>
    </border>
    <border>
      <left/>
      <right/>
      <top/>
      <bottom style="thin">
        <color rgb="FF3C0A82"/>
      </bottom>
      <diagonal/>
    </border>
    <border>
      <left/>
      <right style="thin">
        <color rgb="FF3C0A82"/>
      </right>
      <top/>
      <bottom style="thin">
        <color rgb="FF3C0A82"/>
      </bottom>
      <diagonal/>
    </border>
    <border>
      <left style="medium">
        <color rgb="FF3C0A82"/>
      </left>
      <right/>
      <top/>
      <bottom style="medium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auto="1"/>
      </bottom>
      <diagonal/>
    </border>
    <border>
      <left style="medium">
        <color rgb="FF3C0A82"/>
      </left>
      <right style="thin">
        <color auto="1"/>
      </right>
      <top style="medium">
        <color auto="1"/>
      </top>
      <bottom/>
      <diagonal/>
    </border>
    <border>
      <left/>
      <right style="medium">
        <color rgb="FF3C0A82"/>
      </right>
      <top style="medium">
        <color auto="1"/>
      </top>
      <bottom/>
      <diagonal/>
    </border>
    <border>
      <left style="medium">
        <color rgb="FF3C0A82"/>
      </left>
      <right style="thin">
        <color auto="1"/>
      </right>
      <top/>
      <bottom/>
      <diagonal/>
    </border>
    <border>
      <left/>
      <right style="medium">
        <color rgb="FF3C0A82"/>
      </right>
      <top/>
      <bottom style="thin">
        <color auto="1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/>
      <diagonal/>
    </border>
    <border>
      <left style="thin">
        <color auto="1"/>
      </left>
      <right/>
      <top style="medium">
        <color rgb="FF3C0A82"/>
      </top>
      <bottom style="thin">
        <color auto="1"/>
      </bottom>
      <diagonal/>
    </border>
    <border>
      <left/>
      <right/>
      <top style="medium">
        <color rgb="FF3C0A82"/>
      </top>
      <bottom style="thin">
        <color auto="1"/>
      </bottom>
      <diagonal/>
    </border>
    <border>
      <left/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/>
      <diagonal/>
    </border>
    <border>
      <left style="thin">
        <color rgb="FF3C0A82"/>
      </left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 style="medium">
        <color rgb="FF3C0A82"/>
      </top>
      <bottom/>
      <diagonal/>
    </border>
    <border>
      <left style="thin">
        <color rgb="FF3C0A82"/>
      </left>
      <right style="thin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/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3C0A82"/>
      </top>
      <bottom/>
      <diagonal/>
    </border>
    <border>
      <left/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/>
      <bottom style="thin">
        <color rgb="FF3C0A82"/>
      </bottom>
      <diagonal/>
    </border>
    <border>
      <left/>
      <right style="medium">
        <color rgb="FF3C0A82"/>
      </right>
      <top/>
      <bottom style="thin">
        <color rgb="FF3C0A82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C0A82"/>
      </left>
      <right/>
      <top style="thin">
        <color auto="1"/>
      </top>
      <bottom style="thin">
        <color rgb="FF3C0A82"/>
      </bottom>
      <diagonal/>
    </border>
    <border>
      <left/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 style="medium">
        <color rgb="FF3C0A82"/>
      </top>
      <bottom style="medium">
        <color rgb="FF3C0A82"/>
      </bottom>
      <diagonal/>
    </border>
    <border>
      <left/>
      <right/>
      <top style="medium">
        <color rgb="FF3C0A82"/>
      </top>
      <bottom style="medium">
        <color rgb="FF3C0A82"/>
      </bottom>
      <diagonal/>
    </border>
    <border>
      <left/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/>
      <top style="medium">
        <color rgb="FF3C0A82"/>
      </top>
      <bottom style="thin">
        <color rgb="FF3C0A82"/>
      </bottom>
      <diagonal/>
    </border>
    <border>
      <left/>
      <right/>
      <top style="medium">
        <color rgb="FF3C0A82"/>
      </top>
      <bottom style="thin">
        <color rgb="FF3C0A82"/>
      </bottom>
      <diagonal/>
    </border>
    <border>
      <left/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C0A82"/>
      </left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 style="thin">
        <color rgb="FF3C0A82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medium">
        <color auto="1"/>
      </left>
      <right/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rgb="FF3C0A82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9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4" fillId="2" borderId="0" xfId="0" applyFont="1" applyFill="1"/>
    <xf numFmtId="0" fontId="5" fillId="4" borderId="24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2" fillId="2" borderId="47" xfId="0" applyFont="1" applyFill="1" applyBorder="1" applyAlignment="1">
      <alignment horizontal="center"/>
    </xf>
    <xf numFmtId="0" fontId="4" fillId="0" borderId="50" xfId="0" applyFont="1" applyBorder="1" applyAlignment="1">
      <alignment horizontal="left" vertical="center" wrapText="1"/>
    </xf>
    <xf numFmtId="0" fontId="4" fillId="2" borderId="5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/>
    </xf>
    <xf numFmtId="165" fontId="2" fillId="2" borderId="53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65" fontId="2" fillId="2" borderId="2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/>
    </xf>
    <xf numFmtId="0" fontId="2" fillId="2" borderId="0" xfId="0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 wrapText="1"/>
    </xf>
    <xf numFmtId="0" fontId="2" fillId="3" borderId="9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9" fontId="4" fillId="2" borderId="0" xfId="1" applyFont="1" applyFill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49" fontId="2" fillId="2" borderId="29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 wrapText="1"/>
    </xf>
    <xf numFmtId="0" fontId="4" fillId="2" borderId="73" xfId="0" applyFont="1" applyFill="1" applyBorder="1" applyAlignment="1">
      <alignment horizontal="right" vertical="center" wrapText="1"/>
    </xf>
    <xf numFmtId="0" fontId="2" fillId="2" borderId="52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/>
    </xf>
    <xf numFmtId="165" fontId="4" fillId="2" borderId="0" xfId="0" applyNumberFormat="1" applyFont="1" applyFill="1" applyBorder="1" applyAlignment="1">
      <alignment horizontal="center" vertical="center" wrapText="1"/>
    </xf>
    <xf numFmtId="165" fontId="4" fillId="2" borderId="53" xfId="0" applyNumberFormat="1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vertical="center" wrapText="1"/>
    </xf>
    <xf numFmtId="164" fontId="2" fillId="2" borderId="0" xfId="0" applyNumberFormat="1" applyFont="1" applyFill="1" applyBorder="1" applyAlignment="1">
      <alignment vertical="center" wrapText="1"/>
    </xf>
    <xf numFmtId="164" fontId="2" fillId="2" borderId="53" xfId="0" applyNumberFormat="1" applyFont="1" applyFill="1" applyBorder="1" applyAlignment="1">
      <alignment vertical="center" wrapText="1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horizontal="right" vertical="center" wrapText="1"/>
    </xf>
    <xf numFmtId="0" fontId="2" fillId="2" borderId="44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left" vertical="center" wrapText="1"/>
    </xf>
    <xf numFmtId="165" fontId="2" fillId="2" borderId="44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right" vertical="center" wrapText="1"/>
    </xf>
    <xf numFmtId="0" fontId="4" fillId="2" borderId="56" xfId="0" applyFont="1" applyFill="1" applyBorder="1" applyAlignment="1">
      <alignment vertical="center" wrapText="1"/>
    </xf>
    <xf numFmtId="0" fontId="5" fillId="4" borderId="85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/>
    </xf>
    <xf numFmtId="0" fontId="10" fillId="0" borderId="3" xfId="2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1" fontId="2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165" fontId="4" fillId="0" borderId="69" xfId="0" applyNumberFormat="1" applyFont="1" applyFill="1" applyBorder="1" applyAlignment="1">
      <alignment horizontal="center" vertical="center" wrapText="1"/>
    </xf>
    <xf numFmtId="165" fontId="4" fillId="0" borderId="95" xfId="0" applyNumberFormat="1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2" fillId="2" borderId="99" xfId="0" applyFont="1" applyFill="1" applyBorder="1" applyAlignment="1">
      <alignment vertical="center" wrapText="1"/>
    </xf>
    <xf numFmtId="0" fontId="2" fillId="2" borderId="100" xfId="0" applyFont="1" applyFill="1" applyBorder="1" applyAlignment="1">
      <alignment vertical="center" wrapText="1"/>
    </xf>
    <xf numFmtId="0" fontId="2" fillId="2" borderId="101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4" fillId="0" borderId="106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/>
    </xf>
    <xf numFmtId="9" fontId="0" fillId="0" borderId="107" xfId="1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 wrapText="1"/>
    </xf>
    <xf numFmtId="166" fontId="2" fillId="0" borderId="9" xfId="0" applyNumberFormat="1" applyFont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165" fontId="2" fillId="3" borderId="9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50" xfId="0" applyFont="1" applyFill="1" applyBorder="1" applyAlignment="1" applyProtection="1">
      <alignment horizontal="center" vertical="center" wrapText="1"/>
      <protection locked="0"/>
    </xf>
    <xf numFmtId="0" fontId="2" fillId="3" borderId="57" xfId="0" applyFont="1" applyFill="1" applyBorder="1" applyAlignment="1" applyProtection="1">
      <alignment horizontal="center" vertical="center" wrapText="1"/>
      <protection locked="0"/>
    </xf>
    <xf numFmtId="0" fontId="2" fillId="3" borderId="37" xfId="0" applyFont="1" applyFill="1" applyBorder="1" applyAlignment="1" applyProtection="1">
      <alignment horizontal="center"/>
      <protection locked="0"/>
    </xf>
    <xf numFmtId="0" fontId="2" fillId="3" borderId="29" xfId="0" applyFont="1" applyFill="1" applyBorder="1" applyAlignment="1" applyProtection="1">
      <alignment horizontal="center"/>
      <protection locked="0"/>
    </xf>
    <xf numFmtId="14" fontId="2" fillId="3" borderId="38" xfId="0" applyNumberFormat="1" applyFont="1" applyFill="1" applyBorder="1" applyAlignment="1" applyProtection="1">
      <alignment horizontal="center"/>
      <protection locked="0"/>
    </xf>
    <xf numFmtId="165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2" borderId="42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4" fillId="2" borderId="113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5" fillId="4" borderId="114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14" xfId="0" applyFont="1" applyFill="1" applyBorder="1" applyAlignment="1">
      <alignment vertical="center" wrapText="1"/>
    </xf>
    <xf numFmtId="0" fontId="2" fillId="2" borderId="116" xfId="0" applyFont="1" applyFill="1" applyBorder="1" applyAlignment="1">
      <alignment vertical="center" wrapText="1"/>
    </xf>
    <xf numFmtId="165" fontId="2" fillId="0" borderId="29" xfId="0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19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7" fillId="0" borderId="0" xfId="0" applyFont="1"/>
    <xf numFmtId="0" fontId="17" fillId="2" borderId="0" xfId="0" applyFont="1" applyFill="1" applyAlignment="1" applyProtection="1">
      <alignment vertical="center" wrapText="1"/>
    </xf>
    <xf numFmtId="9" fontId="19" fillId="2" borderId="0" xfId="1" applyFont="1" applyFill="1" applyAlignment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2" fillId="2" borderId="0" xfId="0" applyFont="1" applyFill="1" applyAlignment="1" applyProtection="1">
      <alignment vertical="center" wrapText="1"/>
    </xf>
    <xf numFmtId="0" fontId="4" fillId="2" borderId="62" xfId="0" applyFont="1" applyFill="1" applyBorder="1" applyAlignment="1" applyProtection="1">
      <alignment horizontal="left" vertical="center"/>
    </xf>
    <xf numFmtId="0" fontId="4" fillId="2" borderId="31" xfId="0" applyFont="1" applyFill="1" applyBorder="1" applyAlignment="1" applyProtection="1">
      <alignment horizontal="left" vertical="center"/>
    </xf>
    <xf numFmtId="165" fontId="4" fillId="2" borderId="31" xfId="0" applyNumberFormat="1" applyFont="1" applyFill="1" applyBorder="1" applyAlignment="1" applyProtection="1">
      <alignment horizontal="center" vertical="center" wrapText="1"/>
    </xf>
    <xf numFmtId="165" fontId="4" fillId="2" borderId="115" xfId="0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0" fontId="17" fillId="0" borderId="0" xfId="0" applyFont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2" fillId="3" borderId="13" xfId="0" applyNumberFormat="1" applyFont="1" applyFill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165" fontId="2" fillId="0" borderId="12" xfId="0" applyNumberFormat="1" applyFont="1" applyFill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0" fontId="4" fillId="0" borderId="121" xfId="0" applyFont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5" fontId="4" fillId="0" borderId="13" xfId="0" applyNumberFormat="1" applyFont="1" applyFill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9" fontId="12" fillId="0" borderId="107" xfId="1" applyFont="1" applyBorder="1" applyAlignment="1">
      <alignment horizontal="center" vertical="center"/>
    </xf>
    <xf numFmtId="165" fontId="4" fillId="3" borderId="9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21" fillId="0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5" fillId="0" borderId="0" xfId="0" applyFont="1" applyFill="1" applyBorder="1"/>
    <xf numFmtId="0" fontId="19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17" fillId="0" borderId="0" xfId="0" applyFont="1" applyFill="1" applyBorder="1" applyAlignment="1" applyProtection="1">
      <alignment horizontal="left"/>
    </xf>
    <xf numFmtId="0" fontId="2" fillId="2" borderId="37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62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63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 indent="2"/>
    </xf>
    <xf numFmtId="0" fontId="2" fillId="2" borderId="37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3" borderId="62" xfId="0" applyFont="1" applyFill="1" applyBorder="1" applyAlignment="1" applyProtection="1">
      <alignment horizontal="left" vertical="center" wrapText="1"/>
      <protection locked="0"/>
    </xf>
    <xf numFmtId="0" fontId="2" fillId="3" borderId="31" xfId="0" applyFont="1" applyFill="1" applyBorder="1" applyAlignment="1" applyProtection="1">
      <alignment horizontal="left" vertical="center" wrapText="1"/>
      <protection locked="0"/>
    </xf>
    <xf numFmtId="0" fontId="2" fillId="3" borderId="63" xfId="0" applyFont="1" applyFill="1" applyBorder="1" applyAlignment="1" applyProtection="1">
      <alignment horizontal="left" vertical="center" wrapText="1"/>
      <protection locked="0"/>
    </xf>
    <xf numFmtId="1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2" fillId="0" borderId="6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4" borderId="33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3" borderId="102" xfId="0" applyFont="1" applyFill="1" applyBorder="1" applyAlignment="1" applyProtection="1">
      <alignment horizontal="left" vertical="center" wrapText="1"/>
      <protection locked="0"/>
    </xf>
    <xf numFmtId="0" fontId="2" fillId="3" borderId="103" xfId="0" applyFont="1" applyFill="1" applyBorder="1" applyAlignment="1" applyProtection="1">
      <alignment horizontal="left" vertical="center" wrapText="1"/>
      <protection locked="0"/>
    </xf>
    <xf numFmtId="0" fontId="2" fillId="3" borderId="104" xfId="0" applyFont="1" applyFill="1" applyBorder="1" applyAlignment="1" applyProtection="1">
      <alignment horizontal="left" vertical="center" wrapText="1"/>
      <protection locked="0"/>
    </xf>
    <xf numFmtId="14" fontId="2" fillId="3" borderId="62" xfId="0" applyNumberFormat="1" applyFont="1" applyFill="1" applyBorder="1" applyAlignment="1" applyProtection="1">
      <alignment horizontal="left" vertical="center" wrapText="1"/>
      <protection locked="0"/>
    </xf>
    <xf numFmtId="0" fontId="2" fillId="3" borderId="36" xfId="0" applyFont="1" applyFill="1" applyBorder="1" applyAlignment="1" applyProtection="1">
      <alignment horizontal="left" vertical="center" wrapText="1"/>
      <protection locked="0"/>
    </xf>
    <xf numFmtId="14" fontId="2" fillId="0" borderId="0" xfId="0" applyNumberFormat="1" applyFont="1" applyFill="1" applyBorder="1" applyAlignment="1">
      <alignment horizontal="center" vertical="center" wrapText="1"/>
    </xf>
    <xf numFmtId="14" fontId="2" fillId="0" borderId="53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9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165" fontId="4" fillId="3" borderId="29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3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63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right" vertical="top" wrapText="1"/>
    </xf>
    <xf numFmtId="0" fontId="4" fillId="2" borderId="52" xfId="0" applyFont="1" applyFill="1" applyBorder="1" applyAlignment="1">
      <alignment horizontal="right" vertical="top" wrapText="1"/>
    </xf>
    <xf numFmtId="0" fontId="4" fillId="2" borderId="54" xfId="0" applyFont="1" applyFill="1" applyBorder="1" applyAlignment="1">
      <alignment horizontal="right" vertical="top" wrapText="1"/>
    </xf>
    <xf numFmtId="0" fontId="4" fillId="2" borderId="62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63" xfId="0" applyFont="1" applyFill="1" applyBorder="1" applyAlignment="1">
      <alignment horizontal="left" vertical="center" wrapText="1"/>
    </xf>
    <xf numFmtId="9" fontId="4" fillId="2" borderId="52" xfId="1" applyFont="1" applyFill="1" applyBorder="1" applyAlignment="1">
      <alignment horizontal="left" vertical="center"/>
    </xf>
    <xf numFmtId="9" fontId="4" fillId="2" borderId="0" xfId="1" applyFont="1" applyFill="1" applyBorder="1" applyAlignment="1">
      <alignment horizontal="left" vertical="center"/>
    </xf>
    <xf numFmtId="165" fontId="4" fillId="2" borderId="62" xfId="0" applyNumberFormat="1" applyFont="1" applyFill="1" applyBorder="1" applyAlignment="1">
      <alignment horizontal="center" vertical="center" wrapText="1"/>
    </xf>
    <xf numFmtId="165" fontId="4" fillId="2" borderId="36" xfId="0" applyNumberFormat="1" applyFont="1" applyFill="1" applyBorder="1" applyAlignment="1">
      <alignment horizontal="center" vertical="center" wrapText="1"/>
    </xf>
    <xf numFmtId="0" fontId="4" fillId="2" borderId="84" xfId="0" applyFont="1" applyFill="1" applyBorder="1" applyAlignment="1">
      <alignment horizontal="right" vertical="center"/>
    </xf>
    <xf numFmtId="0" fontId="10" fillId="2" borderId="28" xfId="2" applyFill="1" applyBorder="1" applyAlignment="1">
      <alignment horizontal="left" vertical="center" wrapText="1"/>
    </xf>
    <xf numFmtId="0" fontId="8" fillId="2" borderId="91" xfId="0" applyFont="1" applyFill="1" applyBorder="1" applyAlignment="1">
      <alignment horizontal="left" vertical="center" wrapText="1"/>
    </xf>
    <xf numFmtId="1" fontId="2" fillId="3" borderId="89" xfId="1" applyNumberFormat="1" applyFont="1" applyFill="1" applyBorder="1" applyAlignment="1" applyProtection="1">
      <alignment horizontal="center" vertical="center" wrapText="1"/>
      <protection locked="0"/>
    </xf>
    <xf numFmtId="1" fontId="2" fillId="3" borderId="27" xfId="1" applyNumberFormat="1" applyFont="1" applyFill="1" applyBorder="1" applyAlignment="1" applyProtection="1">
      <alignment horizontal="center" vertical="center" wrapText="1"/>
      <protection locked="0"/>
    </xf>
    <xf numFmtId="1" fontId="2" fillId="3" borderId="22" xfId="1" applyNumberFormat="1" applyFont="1" applyFill="1" applyBorder="1" applyAlignment="1" applyProtection="1">
      <alignment horizontal="center" vertical="center" wrapText="1"/>
      <protection locked="0"/>
    </xf>
    <xf numFmtId="1" fontId="2" fillId="3" borderId="15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90" xfId="0" applyFont="1" applyFill="1" applyBorder="1" applyAlignment="1">
      <alignment horizontal="center" vertical="center" wrapText="1"/>
    </xf>
    <xf numFmtId="0" fontId="2" fillId="2" borderId="91" xfId="0" applyFont="1" applyFill="1" applyBorder="1" applyAlignment="1">
      <alignment horizontal="center" vertical="center" wrapText="1"/>
    </xf>
    <xf numFmtId="165" fontId="2" fillId="3" borderId="90" xfId="1" applyNumberFormat="1" applyFont="1" applyFill="1" applyBorder="1" applyAlignment="1" applyProtection="1">
      <alignment horizontal="center" vertical="center" wrapText="1"/>
      <protection locked="0"/>
    </xf>
    <xf numFmtId="165" fontId="2" fillId="3" borderId="91" xfId="1" applyNumberFormat="1" applyFont="1" applyFill="1" applyBorder="1" applyAlignment="1" applyProtection="1">
      <alignment horizontal="center" vertical="center" wrapText="1"/>
      <protection locked="0"/>
    </xf>
    <xf numFmtId="165" fontId="4" fillId="2" borderId="92" xfId="0" applyNumberFormat="1" applyFont="1" applyFill="1" applyBorder="1" applyAlignment="1">
      <alignment horizontal="center" vertical="center" wrapText="1"/>
    </xf>
    <xf numFmtId="165" fontId="4" fillId="2" borderId="93" xfId="0" applyNumberFormat="1" applyFont="1" applyFill="1" applyBorder="1" applyAlignment="1">
      <alignment horizontal="center" vertical="center" wrapText="1"/>
    </xf>
    <xf numFmtId="165" fontId="4" fillId="2" borderId="94" xfId="0" applyNumberFormat="1" applyFont="1" applyFill="1" applyBorder="1" applyAlignment="1">
      <alignment horizontal="center" vertical="center" wrapText="1"/>
    </xf>
    <xf numFmtId="165" fontId="4" fillId="2" borderId="95" xfId="0" applyNumberFormat="1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right" vertical="top" wrapText="1"/>
    </xf>
    <xf numFmtId="0" fontId="4" fillId="2" borderId="75" xfId="0" applyFont="1" applyFill="1" applyBorder="1" applyAlignment="1">
      <alignment horizontal="right" vertical="top" wrapText="1"/>
    </xf>
    <xf numFmtId="0" fontId="4" fillId="2" borderId="71" xfId="0" applyFont="1" applyFill="1" applyBorder="1" applyAlignment="1">
      <alignment horizontal="right" vertical="top" wrapText="1"/>
    </xf>
    <xf numFmtId="165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96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right" vertical="center" wrapText="1"/>
    </xf>
    <xf numFmtId="165" fontId="4" fillId="2" borderId="30" xfId="0" applyNumberFormat="1" applyFont="1" applyFill="1" applyBorder="1" applyAlignment="1">
      <alignment horizontal="center" vertical="center" wrapText="1"/>
    </xf>
    <xf numFmtId="165" fontId="4" fillId="2" borderId="72" xfId="0" applyNumberFormat="1" applyFont="1" applyFill="1" applyBorder="1" applyAlignment="1">
      <alignment horizontal="center" vertical="center" wrapText="1"/>
    </xf>
    <xf numFmtId="0" fontId="2" fillId="3" borderId="58" xfId="0" applyFont="1" applyFill="1" applyBorder="1" applyAlignment="1" applyProtection="1">
      <alignment horizontal="left" vertical="center" wrapText="1"/>
      <protection locked="0"/>
    </xf>
    <xf numFmtId="0" fontId="2" fillId="3" borderId="58" xfId="0" applyFont="1" applyFill="1" applyBorder="1" applyAlignment="1" applyProtection="1">
      <alignment horizontal="center" vertical="center" wrapText="1"/>
      <protection locked="0"/>
    </xf>
    <xf numFmtId="14" fontId="2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9" xfId="0" applyFont="1" applyFill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 wrapText="1"/>
    </xf>
    <xf numFmtId="0" fontId="5" fillId="4" borderId="79" xfId="0" applyFont="1" applyFill="1" applyBorder="1" applyAlignment="1">
      <alignment horizontal="left" vertical="center" wrapText="1"/>
    </xf>
    <xf numFmtId="0" fontId="5" fillId="4" borderId="86" xfId="0" applyFont="1" applyFill="1" applyBorder="1" applyAlignment="1">
      <alignment horizontal="left" vertical="center" wrapText="1"/>
    </xf>
    <xf numFmtId="0" fontId="5" fillId="4" borderId="87" xfId="0" applyFont="1" applyFill="1" applyBorder="1" applyAlignment="1">
      <alignment horizontal="center" vertical="center" wrapText="1"/>
    </xf>
    <xf numFmtId="0" fontId="5" fillId="4" borderId="88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 applyProtection="1">
      <alignment horizontal="left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14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>
      <alignment horizontal="left" vertical="center" wrapText="1"/>
    </xf>
    <xf numFmtId="0" fontId="8" fillId="2" borderId="90" xfId="0" applyFont="1" applyFill="1" applyBorder="1" applyAlignment="1">
      <alignment horizontal="left" vertical="center" wrapText="1"/>
    </xf>
    <xf numFmtId="0" fontId="4" fillId="2" borderId="81" xfId="0" applyFont="1" applyFill="1" applyBorder="1" applyAlignment="1">
      <alignment horizontal="right" vertical="center" wrapText="1"/>
    </xf>
    <xf numFmtId="165" fontId="4" fillId="2" borderId="81" xfId="0" applyNumberFormat="1" applyFont="1" applyFill="1" applyBorder="1" applyAlignment="1">
      <alignment horizontal="center" vertical="center" wrapText="1"/>
    </xf>
    <xf numFmtId="165" fontId="4" fillId="2" borderId="82" xfId="0" applyNumberFormat="1" applyFont="1" applyFill="1" applyBorder="1" applyAlignment="1">
      <alignment horizontal="center" vertical="center" wrapText="1"/>
    </xf>
    <xf numFmtId="165" fontId="2" fillId="3" borderId="62" xfId="0" applyNumberFormat="1" applyFont="1" applyFill="1" applyBorder="1" applyAlignment="1" applyProtection="1">
      <alignment horizontal="center" vertical="center" wrapText="1"/>
      <protection locked="0"/>
    </xf>
    <xf numFmtId="165" fontId="2" fillId="3" borderId="36" xfId="0" applyNumberFormat="1" applyFont="1" applyFill="1" applyBorder="1" applyAlignment="1" applyProtection="1">
      <alignment horizontal="center" vertical="center" wrapText="1"/>
      <protection locked="0"/>
    </xf>
    <xf numFmtId="167" fontId="2" fillId="3" borderId="9" xfId="1" applyNumberFormat="1" applyFont="1" applyFill="1" applyBorder="1" applyAlignment="1" applyProtection="1">
      <alignment horizontal="center" vertical="center" wrapText="1"/>
      <protection locked="0"/>
    </xf>
    <xf numFmtId="9" fontId="2" fillId="3" borderId="9" xfId="1" applyFont="1" applyFill="1" applyBorder="1" applyAlignment="1" applyProtection="1">
      <alignment horizontal="center" vertical="center" wrapText="1"/>
      <protection locked="0"/>
    </xf>
    <xf numFmtId="165" fontId="4" fillId="2" borderId="31" xfId="0" applyNumberFormat="1" applyFont="1" applyFill="1" applyBorder="1" applyAlignment="1">
      <alignment horizontal="center" vertical="center" wrapText="1"/>
    </xf>
    <xf numFmtId="0" fontId="5" fillId="4" borderId="64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74" xfId="0" applyFont="1" applyFill="1" applyBorder="1" applyAlignment="1">
      <alignment horizontal="left" vertical="center"/>
    </xf>
    <xf numFmtId="0" fontId="2" fillId="2" borderId="65" xfId="0" applyFont="1" applyFill="1" applyBorder="1" applyAlignment="1">
      <alignment horizontal="left" vertical="center"/>
    </xf>
    <xf numFmtId="0" fontId="2" fillId="2" borderId="60" xfId="0" applyFont="1" applyFill="1" applyBorder="1" applyAlignment="1">
      <alignment horizontal="left" vertical="center"/>
    </xf>
    <xf numFmtId="0" fontId="2" fillId="2" borderId="66" xfId="0" applyFont="1" applyFill="1" applyBorder="1" applyAlignment="1">
      <alignment horizontal="left" vertical="center"/>
    </xf>
    <xf numFmtId="0" fontId="2" fillId="2" borderId="6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67" xfId="0" applyFont="1" applyFill="1" applyBorder="1" applyAlignment="1">
      <alignment horizontal="left" vertical="center"/>
    </xf>
    <xf numFmtId="0" fontId="2" fillId="2" borderId="68" xfId="0" applyFont="1" applyFill="1" applyBorder="1" applyAlignment="1">
      <alignment horizontal="left" vertical="center"/>
    </xf>
    <xf numFmtId="0" fontId="2" fillId="2" borderId="69" xfId="0" applyFont="1" applyFill="1" applyBorder="1" applyAlignment="1">
      <alignment horizontal="left" vertical="center"/>
    </xf>
    <xf numFmtId="0" fontId="2" fillId="2" borderId="70" xfId="0" applyFont="1" applyFill="1" applyBorder="1" applyAlignment="1">
      <alignment horizontal="left" vertical="center"/>
    </xf>
    <xf numFmtId="0" fontId="5" fillId="4" borderId="83" xfId="0" applyFont="1" applyFill="1" applyBorder="1" applyAlignment="1">
      <alignment horizontal="left" vertical="center"/>
    </xf>
    <xf numFmtId="0" fontId="5" fillId="4" borderId="44" xfId="0" applyFont="1" applyFill="1" applyBorder="1" applyAlignment="1">
      <alignment horizontal="left" vertical="center"/>
    </xf>
    <xf numFmtId="0" fontId="5" fillId="4" borderId="47" xfId="0" applyFont="1" applyFill="1" applyBorder="1" applyAlignment="1">
      <alignment horizontal="left" vertical="center"/>
    </xf>
    <xf numFmtId="0" fontId="2" fillId="3" borderId="62" xfId="0" applyFont="1" applyFill="1" applyBorder="1" applyAlignment="1" applyProtection="1">
      <alignment horizontal="left" vertical="center"/>
      <protection locked="0"/>
    </xf>
    <xf numFmtId="0" fontId="2" fillId="3" borderId="31" xfId="0" applyFont="1" applyFill="1" applyBorder="1" applyAlignment="1" applyProtection="1">
      <alignment horizontal="left" vertical="center"/>
      <protection locked="0"/>
    </xf>
    <xf numFmtId="0" fontId="2" fillId="3" borderId="36" xfId="0" applyFont="1" applyFill="1" applyBorder="1" applyAlignment="1" applyProtection="1">
      <alignment horizontal="left" vertical="center"/>
      <protection locked="0"/>
    </xf>
    <xf numFmtId="14" fontId="2" fillId="3" borderId="62" xfId="0" applyNumberFormat="1" applyFont="1" applyFill="1" applyBorder="1" applyAlignment="1" applyProtection="1">
      <alignment horizontal="left" vertical="center"/>
      <protection locked="0"/>
    </xf>
    <xf numFmtId="0" fontId="2" fillId="3" borderId="62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14" fontId="2" fillId="3" borderId="31" xfId="0" applyNumberFormat="1" applyFont="1" applyFill="1" applyBorder="1" applyAlignment="1" applyProtection="1">
      <alignment horizontal="left" vertical="center"/>
      <protection locked="0"/>
    </xf>
    <xf numFmtId="14" fontId="2" fillId="3" borderId="36" xfId="0" applyNumberFormat="1" applyFont="1" applyFill="1" applyBorder="1" applyAlignment="1" applyProtection="1">
      <alignment horizontal="left" vertical="center"/>
      <protection locked="0"/>
    </xf>
    <xf numFmtId="165" fontId="4" fillId="2" borderId="58" xfId="0" applyNumberFormat="1" applyFont="1" applyFill="1" applyBorder="1" applyAlignment="1">
      <alignment horizontal="center" vertical="center" wrapText="1"/>
    </xf>
    <xf numFmtId="165" fontId="4" fillId="2" borderId="59" xfId="0" applyNumberFormat="1" applyFont="1" applyFill="1" applyBorder="1" applyAlignment="1">
      <alignment horizontal="center" vertical="center" wrapText="1"/>
    </xf>
    <xf numFmtId="165" fontId="4" fillId="2" borderId="62" xfId="1" applyNumberFormat="1" applyFont="1" applyFill="1" applyBorder="1" applyAlignment="1">
      <alignment horizontal="center" vertical="center" wrapText="1"/>
    </xf>
    <xf numFmtId="9" fontId="4" fillId="2" borderId="36" xfId="1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right" vertical="center" wrapText="1"/>
    </xf>
    <xf numFmtId="165" fontId="2" fillId="0" borderId="42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5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/>
    </xf>
    <xf numFmtId="0" fontId="5" fillId="4" borderId="79" xfId="0" applyFont="1" applyFill="1" applyBorder="1" applyAlignment="1">
      <alignment horizontal="left" vertical="center"/>
    </xf>
    <xf numFmtId="0" fontId="5" fillId="4" borderId="80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76" xfId="0" applyFont="1" applyFill="1" applyBorder="1" applyAlignment="1">
      <alignment horizontal="left" vertical="center"/>
    </xf>
    <xf numFmtId="0" fontId="17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7" fillId="2" borderId="0" xfId="0" applyFont="1" applyFill="1" applyAlignment="1" applyProtection="1">
      <alignment vertical="center" wrapText="1"/>
    </xf>
    <xf numFmtId="0" fontId="20" fillId="0" borderId="0" xfId="0" applyFont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4" fillId="2" borderId="6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15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4" fillId="2" borderId="63" xfId="0" applyFont="1" applyFill="1" applyBorder="1" applyAlignment="1">
      <alignment horizontal="left" vertical="center"/>
    </xf>
    <xf numFmtId="165" fontId="4" fillId="2" borderId="115" xfId="0" applyNumberFormat="1" applyFont="1" applyFill="1" applyBorder="1" applyAlignment="1">
      <alignment horizontal="center" vertical="center" wrapText="1"/>
    </xf>
    <xf numFmtId="0" fontId="2" fillId="2" borderId="117" xfId="0" applyFont="1" applyFill="1" applyBorder="1" applyAlignment="1">
      <alignment horizontal="left" vertical="center" wrapText="1"/>
    </xf>
    <xf numFmtId="0" fontId="2" fillId="2" borderId="118" xfId="0" applyFont="1" applyFill="1" applyBorder="1" applyAlignment="1">
      <alignment horizontal="left" vertical="center" wrapText="1"/>
    </xf>
    <xf numFmtId="0" fontId="4" fillId="2" borderId="62" xfId="0" applyFont="1" applyFill="1" applyBorder="1" applyAlignment="1" applyProtection="1">
      <alignment horizontal="left" vertical="center"/>
    </xf>
    <xf numFmtId="0" fontId="4" fillId="2" borderId="31" xfId="0" applyFont="1" applyFill="1" applyBorder="1" applyAlignment="1" applyProtection="1">
      <alignment horizontal="left" vertical="center"/>
    </xf>
    <xf numFmtId="0" fontId="4" fillId="2" borderId="63" xfId="0" applyFont="1" applyFill="1" applyBorder="1" applyAlignment="1" applyProtection="1">
      <alignment horizontal="left" vertical="center"/>
    </xf>
    <xf numFmtId="43" fontId="4" fillId="2" borderId="62" xfId="3" applyFont="1" applyFill="1" applyBorder="1" applyAlignment="1" applyProtection="1">
      <alignment horizontal="center" vertical="center" wrapText="1"/>
    </xf>
    <xf numFmtId="43" fontId="4" fillId="2" borderId="115" xfId="3" applyFont="1" applyFill="1" applyBorder="1" applyAlignment="1" applyProtection="1">
      <alignment horizontal="center" vertical="center" wrapText="1"/>
    </xf>
    <xf numFmtId="165" fontId="4" fillId="2" borderId="62" xfId="0" applyNumberFormat="1" applyFont="1" applyFill="1" applyBorder="1" applyAlignment="1" applyProtection="1">
      <alignment horizontal="center" vertical="center" wrapText="1"/>
    </xf>
    <xf numFmtId="165" fontId="4" fillId="2" borderId="115" xfId="0" applyNumberFormat="1" applyFont="1" applyFill="1" applyBorder="1" applyAlignment="1" applyProtection="1">
      <alignment horizontal="center" vertical="center" wrapText="1"/>
    </xf>
    <xf numFmtId="0" fontId="2" fillId="2" borderId="62" xfId="0" applyFont="1" applyFill="1" applyBorder="1" applyAlignment="1">
      <alignment horizontal="right" vertical="center" wrapText="1" indent="1"/>
    </xf>
    <xf numFmtId="0" fontId="2" fillId="2" borderId="31" xfId="0" applyFont="1" applyFill="1" applyBorder="1" applyAlignment="1">
      <alignment horizontal="right" vertical="center" wrapText="1" indent="1"/>
    </xf>
    <xf numFmtId="0" fontId="2" fillId="2" borderId="63" xfId="0" applyFont="1" applyFill="1" applyBorder="1" applyAlignment="1">
      <alignment horizontal="right" vertical="center" wrapText="1" indent="1"/>
    </xf>
    <xf numFmtId="1" fontId="2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2" fillId="2" borderId="62" xfId="0" applyNumberFormat="1" applyFont="1" applyFill="1" applyBorder="1" applyAlignment="1">
      <alignment horizontal="center" vertical="center" wrapText="1"/>
    </xf>
    <xf numFmtId="165" fontId="2" fillId="2" borderId="115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120" xfId="0" applyFont="1" applyFill="1" applyBorder="1" applyAlignment="1" applyProtection="1">
      <alignment horizontal="left" vertical="center"/>
      <protection locked="0"/>
    </xf>
    <xf numFmtId="168" fontId="2" fillId="0" borderId="0" xfId="0" applyNumberFormat="1" applyFont="1" applyFill="1" applyBorder="1" applyAlignment="1" applyProtection="1">
      <alignment horizontal="left" vertical="center"/>
      <protection locked="0"/>
    </xf>
    <xf numFmtId="168" fontId="2" fillId="0" borderId="4" xfId="0" applyNumberFormat="1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112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 wrapText="1"/>
    </xf>
    <xf numFmtId="0" fontId="2" fillId="2" borderId="96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168" fontId="2" fillId="0" borderId="13" xfId="0" applyNumberFormat="1" applyFont="1" applyFill="1" applyBorder="1" applyAlignment="1" applyProtection="1">
      <alignment horizontal="left" vertical="center"/>
      <protection locked="0"/>
    </xf>
    <xf numFmtId="168" fontId="2" fillId="0" borderId="105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2" fontId="4" fillId="2" borderId="62" xfId="3" applyNumberFormat="1" applyFont="1" applyFill="1" applyBorder="1" applyAlignment="1" applyProtection="1">
      <alignment horizontal="center" vertical="center" wrapText="1"/>
    </xf>
    <xf numFmtId="2" fontId="4" fillId="2" borderId="115" xfId="3" applyNumberFormat="1" applyFont="1" applyFill="1" applyBorder="1" applyAlignment="1" applyProtection="1">
      <alignment horizontal="center" vertical="center" wrapText="1"/>
    </xf>
    <xf numFmtId="0" fontId="2" fillId="2" borderId="46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164" fontId="2" fillId="0" borderId="29" xfId="0" applyNumberFormat="1" applyFont="1" applyFill="1" applyBorder="1" applyAlignment="1">
      <alignment horizontal="left" vertical="center"/>
    </xf>
    <xf numFmtId="164" fontId="2" fillId="0" borderId="38" xfId="0" applyNumberFormat="1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center" vertical="center"/>
    </xf>
    <xf numFmtId="0" fontId="2" fillId="2" borderId="109" xfId="0" applyFont="1" applyFill="1" applyBorder="1" applyAlignment="1">
      <alignment horizontal="left" vertical="center"/>
    </xf>
    <xf numFmtId="0" fontId="2" fillId="2" borderId="108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 wrapText="1"/>
    </xf>
    <xf numFmtId="165" fontId="2" fillId="3" borderId="29" xfId="0" applyNumberFormat="1" applyFont="1" applyFill="1" applyBorder="1" applyAlignment="1" applyProtection="1">
      <alignment horizontal="center" vertical="center"/>
      <protection locked="0"/>
    </xf>
    <xf numFmtId="165" fontId="2" fillId="0" borderId="29" xfId="0" applyNumberFormat="1" applyFont="1" applyBorder="1" applyAlignment="1">
      <alignment horizontal="center" vertical="center"/>
    </xf>
    <xf numFmtId="165" fontId="2" fillId="0" borderId="38" xfId="0" applyNumberFormat="1" applyFont="1" applyBorder="1" applyAlignment="1">
      <alignment horizontal="center" vertical="center"/>
    </xf>
    <xf numFmtId="0" fontId="2" fillId="3" borderId="29" xfId="0" applyFont="1" applyFill="1" applyBorder="1" applyAlignment="1" applyProtection="1">
      <alignment horizontal="left"/>
      <protection locked="0"/>
    </xf>
    <xf numFmtId="0" fontId="2" fillId="2" borderId="52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53" xfId="0" applyFont="1" applyFill="1" applyBorder="1" applyAlignment="1">
      <alignment horizontal="left" vertical="top" wrapText="1"/>
    </xf>
    <xf numFmtId="0" fontId="2" fillId="2" borderId="54" xfId="0" applyFont="1" applyFill="1" applyBorder="1" applyAlignment="1">
      <alignment horizontal="left" vertical="top" wrapText="1"/>
    </xf>
    <xf numFmtId="0" fontId="2" fillId="2" borderId="55" xfId="0" applyFont="1" applyFill="1" applyBorder="1" applyAlignment="1">
      <alignment horizontal="left" vertical="top" wrapText="1"/>
    </xf>
    <xf numFmtId="0" fontId="2" fillId="2" borderId="56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2" fillId="0" borderId="110" xfId="0" applyFont="1" applyFill="1" applyBorder="1" applyAlignment="1">
      <alignment horizontal="left" vertical="center" wrapText="1"/>
    </xf>
    <xf numFmtId="0" fontId="2" fillId="0" borderId="111" xfId="0" applyFont="1" applyFill="1" applyBorder="1" applyAlignment="1">
      <alignment horizontal="left" vertical="center" wrapText="1"/>
    </xf>
    <xf numFmtId="0" fontId="5" fillId="4" borderId="33" xfId="0" applyFont="1" applyFill="1" applyBorder="1" applyAlignment="1">
      <alignment horizontal="left"/>
    </xf>
    <xf numFmtId="0" fontId="2" fillId="3" borderId="13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6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Border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left" vertical="top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05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5" fillId="4" borderId="26" xfId="0" applyFont="1" applyFill="1" applyBorder="1" applyAlignment="1">
      <alignment horizontal="left"/>
    </xf>
    <xf numFmtId="0" fontId="2" fillId="2" borderId="41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/>
    </xf>
    <xf numFmtId="0" fontId="2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C0DA"/>
      <color rgb="FFC198E0"/>
      <color rgb="FF3C0A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 Profile
(€)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94337711021898E-2"/>
          <c:y val="0.20624978643225872"/>
          <c:w val="0.92967435400598608"/>
          <c:h val="0.64187402470731481"/>
        </c:manualLayout>
      </c:layout>
      <c:lineChart>
        <c:grouping val="stacked"/>
        <c:varyColors val="0"/>
        <c:ser>
          <c:idx val="0"/>
          <c:order val="0"/>
          <c:tx>
            <c:strRef>
              <c:f>'Expenditure Profile'!$K$17</c:f>
              <c:strCache>
                <c:ptCount val="1"/>
                <c:pt idx="0">
                  <c:v>Cumulative Expenditure 
(€)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'Expenditure Profile'!$B$18:$C$33</c:f>
              <c:multiLvlStrCache>
                <c:ptCount val="1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</c:lvl>
                <c:lvl>
                  <c:pt idx="0">
                    <c:v>Year 1 </c:v>
                  </c:pt>
                  <c:pt idx="4">
                    <c:v>Year 2</c:v>
                  </c:pt>
                  <c:pt idx="8">
                    <c:v>Year 3</c:v>
                  </c:pt>
                  <c:pt idx="12">
                    <c:v>Year 4</c:v>
                  </c:pt>
                </c:lvl>
              </c:multiLvlStrCache>
            </c:multiLvlStrRef>
          </c:cat>
          <c:val>
            <c:numRef>
              <c:f>'Expenditure Profile'!$K$18:$K$33</c:f>
              <c:numCache>
                <c:formatCode>_-[$€-2]\ * #,##0.00_-;\-[$€-2]\ * #,##0.00_-;_-[$€-2]\ 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7C-4D65-B380-08FFA172A357}"/>
            </c:ext>
          </c:extLst>
        </c:ser>
        <c:ser>
          <c:idx val="1"/>
          <c:order val="1"/>
          <c:tx>
            <c:strRef>
              <c:f>'Expenditure Profile'!$G$17</c:f>
              <c:strCache>
                <c:ptCount val="1"/>
                <c:pt idx="0">
                  <c:v>Cumulative Expenditure 
(€)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'Expenditure Profile'!$G$18:$G$33</c:f>
              <c:numCache>
                <c:formatCode>_-[$€-2]\ * #,##0.00_-;\-[$€-2]\ * #,##0.00_-;_-[$€-2]\ 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C-4D65-B380-08FFA172A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7170816"/>
        <c:axId val="647169832"/>
      </c:lineChart>
      <c:catAx>
        <c:axId val="64717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169832"/>
        <c:crosses val="autoZero"/>
        <c:auto val="1"/>
        <c:lblAlgn val="ctr"/>
        <c:lblOffset val="100"/>
        <c:noMultiLvlLbl val="0"/>
      </c:catAx>
      <c:valAx>
        <c:axId val="64716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2]\ * #,##0.00_-;\-[$€-2]\ * #,##0.00_-;_-[$€-2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17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895800758953243"/>
          <c:y val="1.4000843352686859E-3"/>
          <c:w val="0.40585107326545028"/>
          <c:h val="0.27009013703325435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495300</xdr:colOff>
      <xdr:row>0</xdr:row>
      <xdr:rowOff>152400</xdr:rowOff>
    </xdr:from>
    <xdr:to>
      <xdr:col>11</xdr:col>
      <xdr:colOff>549477</xdr:colOff>
      <xdr:row>4</xdr:row>
      <xdr:rowOff>342649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A00CEA-300A-4E03-AC1C-D8200136257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6334125" y="152400"/>
          <a:ext cx="1732482" cy="933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80341</xdr:colOff>
      <xdr:row>0</xdr:row>
      <xdr:rowOff>128381</xdr:rowOff>
    </xdr:from>
    <xdr:to>
      <xdr:col>10</xdr:col>
      <xdr:colOff>399873</xdr:colOff>
      <xdr:row>6</xdr:row>
      <xdr:rowOff>94512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87A50A-6B48-43DE-B2F7-093D0DC34A2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959421" y="128381"/>
          <a:ext cx="1792097" cy="9814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67236</xdr:colOff>
      <xdr:row>33</xdr:row>
      <xdr:rowOff>160245</xdr:rowOff>
    </xdr:from>
    <xdr:to>
      <xdr:col>11</xdr:col>
      <xdr:colOff>593912</xdr:colOff>
      <xdr:row>52</xdr:row>
      <xdr:rowOff>112059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1ACC14-C7F6-4F54-B4B2-349E175F4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638175</xdr:colOff>
      <xdr:row>0</xdr:row>
      <xdr:rowOff>85725</xdr:rowOff>
    </xdr:from>
    <xdr:to>
      <xdr:col>11</xdr:col>
      <xdr:colOff>778000</xdr:colOff>
      <xdr:row>5</xdr:row>
      <xdr:rowOff>117143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DF8726-8873-4198-8D0B-330478FFF9A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10896600" y="85725"/>
          <a:ext cx="1734310" cy="9362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888179</xdr:colOff>
      <xdr:row>0</xdr:row>
      <xdr:rowOff>85725</xdr:rowOff>
    </xdr:from>
    <xdr:to>
      <xdr:col>8</xdr:col>
      <xdr:colOff>57954</xdr:colOff>
      <xdr:row>5</xdr:row>
      <xdr:rowOff>93927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23521A-97CF-4F78-AAFC-F019B221D4B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660454" y="85725"/>
          <a:ext cx="1770100" cy="941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vat/vat-on-property-and-construction/vat-and-the-supply-of-property/index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AA128"/>
  <sheetViews>
    <sheetView showZeros="0" tabSelected="1" zoomScaleNormal="100" zoomScaleSheetLayoutView="100" workbookViewId="0">
      <selection activeCell="E10" sqref="E10:G10"/>
    </sheetView>
  </sheetViews>
  <sheetFormatPr defaultColWidth="9.140625" defaultRowHeight="12.75" x14ac:dyDescent="0.25"/>
  <cols>
    <col min="1" max="1" width="2.28515625" style="3" customWidth="1"/>
    <col min="2" max="2" width="11.42578125" style="3" customWidth="1"/>
    <col min="3" max="3" width="6.85546875" style="3" customWidth="1"/>
    <col min="4" max="4" width="19.85546875" style="3" customWidth="1"/>
    <col min="5" max="5" width="9.140625" style="3"/>
    <col min="6" max="6" width="24.42578125" style="3" customWidth="1"/>
    <col min="7" max="7" width="9.140625" style="3" customWidth="1"/>
    <col min="8" max="8" width="5.42578125" style="3" customWidth="1"/>
    <col min="9" max="9" width="9.140625" style="3"/>
    <col min="10" max="10" width="14.28515625" style="3" customWidth="1"/>
    <col min="11" max="12" width="11.140625" style="3" customWidth="1"/>
    <col min="13" max="13" width="2.28515625" style="3" customWidth="1"/>
    <col min="14" max="14" width="9.140625" style="3"/>
    <col min="15" max="15" width="12.7109375" style="146" customWidth="1"/>
    <col min="16" max="16384" width="9.140625" style="3"/>
  </cols>
  <sheetData>
    <row r="2" spans="2:27" ht="15.75" customHeight="1" x14ac:dyDescent="0.25">
      <c r="B2" s="218" t="s">
        <v>51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2:27" ht="15" customHeight="1" x14ac:dyDescent="0.25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2:27" ht="15" customHeight="1" x14ac:dyDescent="0.25"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N4" s="192"/>
      <c r="O4" s="193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</row>
    <row r="5" spans="2:27" ht="27" customHeight="1" x14ac:dyDescent="0.25"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N5" s="359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</row>
    <row r="6" spans="2:27" ht="6" customHeight="1" x14ac:dyDescent="0.25"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2:27" ht="36.75" customHeight="1" thickBot="1" x14ac:dyDescent="0.3">
      <c r="B7" s="219" t="s">
        <v>111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N7" s="188"/>
      <c r="O7" s="182"/>
      <c r="P7" s="361"/>
      <c r="Q7" s="362"/>
      <c r="R7" s="362"/>
      <c r="S7" s="362"/>
      <c r="T7" s="362"/>
      <c r="U7" s="362"/>
      <c r="V7" s="365"/>
      <c r="W7" s="366"/>
      <c r="X7" s="366"/>
      <c r="Y7" s="366"/>
      <c r="Z7" s="366"/>
      <c r="AA7" s="182"/>
    </row>
    <row r="8" spans="2:27" ht="15" customHeight="1" x14ac:dyDescent="0.2">
      <c r="B8" s="220" t="s">
        <v>7</v>
      </c>
      <c r="C8" s="221"/>
      <c r="D8" s="221"/>
      <c r="E8" s="222"/>
      <c r="F8" s="223"/>
      <c r="G8" s="223"/>
      <c r="H8" s="223"/>
      <c r="I8" s="223"/>
      <c r="J8" s="223"/>
      <c r="K8" s="223"/>
      <c r="L8" s="224"/>
      <c r="N8" s="363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182"/>
      <c r="AA8" s="182"/>
    </row>
    <row r="9" spans="2:27" ht="6.75" customHeight="1" x14ac:dyDescent="0.25">
      <c r="B9" s="229"/>
      <c r="C9" s="230"/>
      <c r="D9" s="230"/>
      <c r="E9" s="230"/>
      <c r="F9" s="230"/>
      <c r="G9" s="230"/>
      <c r="H9" s="230"/>
      <c r="I9" s="230"/>
      <c r="J9" s="230"/>
      <c r="K9" s="230"/>
      <c r="L9" s="231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</row>
    <row r="10" spans="2:27" ht="27" customHeight="1" x14ac:dyDescent="0.2">
      <c r="B10" s="207" t="s">
        <v>71</v>
      </c>
      <c r="C10" s="208"/>
      <c r="D10" s="208"/>
      <c r="E10" s="209"/>
      <c r="F10" s="210"/>
      <c r="G10" s="211"/>
      <c r="H10" s="208" t="s">
        <v>74</v>
      </c>
      <c r="I10" s="208"/>
      <c r="J10" s="208"/>
      <c r="K10" s="225"/>
      <c r="L10" s="226"/>
      <c r="N10" s="189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82"/>
    </row>
    <row r="11" spans="2:27" ht="6.75" customHeight="1" x14ac:dyDescent="0.25">
      <c r="B11" s="229"/>
      <c r="C11" s="230"/>
      <c r="D11" s="230"/>
      <c r="E11" s="230"/>
      <c r="F11" s="230"/>
      <c r="G11" s="230"/>
      <c r="H11" s="230"/>
      <c r="I11" s="230"/>
      <c r="J11" s="230"/>
      <c r="K11" s="230"/>
      <c r="L11" s="231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82"/>
    </row>
    <row r="12" spans="2:27" ht="15" customHeight="1" x14ac:dyDescent="0.25">
      <c r="B12" s="207" t="s">
        <v>80</v>
      </c>
      <c r="C12" s="208"/>
      <c r="D12" s="208"/>
      <c r="E12" s="209"/>
      <c r="F12" s="210"/>
      <c r="G12" s="211"/>
      <c r="H12" s="208" t="s">
        <v>118</v>
      </c>
      <c r="I12" s="208"/>
      <c r="J12" s="208"/>
      <c r="K12" s="212"/>
      <c r="L12" s="21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353"/>
      <c r="Z12" s="353"/>
      <c r="AA12" s="182"/>
    </row>
    <row r="13" spans="2:27" ht="6.75" customHeight="1" x14ac:dyDescent="0.25">
      <c r="B13" s="229"/>
      <c r="C13" s="230"/>
      <c r="D13" s="230"/>
      <c r="E13" s="230"/>
      <c r="F13" s="230"/>
      <c r="G13" s="230"/>
      <c r="H13" s="232"/>
      <c r="I13" s="232"/>
      <c r="J13" s="232"/>
      <c r="K13" s="232"/>
      <c r="L13" s="233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82"/>
    </row>
    <row r="14" spans="2:27" ht="13.15" customHeight="1" x14ac:dyDescent="0.25">
      <c r="B14" s="207" t="s">
        <v>0</v>
      </c>
      <c r="C14" s="208"/>
      <c r="D14" s="208"/>
      <c r="E14" s="209"/>
      <c r="F14" s="210"/>
      <c r="G14" s="211"/>
      <c r="H14" s="214"/>
      <c r="I14" s="215"/>
      <c r="J14" s="215"/>
      <c r="K14" s="227"/>
      <c r="L14" s="228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182"/>
    </row>
    <row r="15" spans="2:27" ht="6.75" customHeight="1" thickBot="1" x14ac:dyDescent="0.3">
      <c r="B15" s="234"/>
      <c r="C15" s="235"/>
      <c r="D15" s="235"/>
      <c r="E15" s="235"/>
      <c r="F15" s="235"/>
      <c r="G15" s="235"/>
      <c r="H15" s="236"/>
      <c r="I15" s="236"/>
      <c r="J15" s="236"/>
      <c r="K15" s="236"/>
      <c r="L15" s="237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</row>
    <row r="16" spans="2:27" x14ac:dyDescent="0.25">
      <c r="B16" s="73" t="s">
        <v>15</v>
      </c>
      <c r="C16" s="74"/>
      <c r="D16" s="74"/>
      <c r="E16" s="74"/>
      <c r="F16" s="74"/>
      <c r="G16" s="74"/>
      <c r="H16" s="74"/>
      <c r="I16" s="74"/>
      <c r="J16" s="74"/>
      <c r="K16" s="74"/>
      <c r="L16" s="75"/>
      <c r="N16" s="182"/>
      <c r="O16" s="182"/>
      <c r="P16" s="182"/>
      <c r="Q16" s="182"/>
      <c r="R16" s="182"/>
      <c r="S16" s="182"/>
      <c r="T16" s="182"/>
      <c r="U16" s="182"/>
      <c r="V16" s="182"/>
      <c r="W16" s="182"/>
      <c r="X16" s="182"/>
      <c r="Y16" s="182"/>
      <c r="Z16" s="182"/>
      <c r="AA16" s="182"/>
    </row>
    <row r="17" spans="2:27" ht="6.75" customHeight="1" x14ac:dyDescent="0.25">
      <c r="B17" s="63"/>
      <c r="C17" s="21"/>
      <c r="D17" s="21"/>
      <c r="E17" s="21"/>
      <c r="F17" s="21"/>
      <c r="G17" s="21"/>
      <c r="H17" s="21"/>
      <c r="I17" s="21"/>
      <c r="J17" s="21"/>
      <c r="K17" s="21"/>
      <c r="L17" s="64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2"/>
    </row>
    <row r="18" spans="2:27" x14ac:dyDescent="0.2">
      <c r="B18" s="200" t="s">
        <v>16</v>
      </c>
      <c r="C18" s="201"/>
      <c r="D18" s="201"/>
      <c r="E18" s="331"/>
      <c r="F18" s="332"/>
      <c r="G18" s="332"/>
      <c r="H18" s="332"/>
      <c r="I18" s="332"/>
      <c r="J18" s="332"/>
      <c r="K18" s="332"/>
      <c r="L18" s="333"/>
      <c r="N18" s="363"/>
      <c r="O18" s="364"/>
      <c r="P18" s="364"/>
      <c r="Q18" s="364"/>
      <c r="R18" s="364"/>
      <c r="S18" s="364"/>
      <c r="T18" s="364"/>
      <c r="U18" s="364"/>
      <c r="V18" s="364"/>
      <c r="W18" s="364"/>
      <c r="X18" s="364"/>
      <c r="Y18" s="364"/>
      <c r="Z18" s="190"/>
      <c r="AA18" s="190"/>
    </row>
    <row r="19" spans="2:27" ht="6.75" customHeight="1" x14ac:dyDescent="0.25">
      <c r="B19" s="238"/>
      <c r="C19" s="239"/>
      <c r="D19" s="239"/>
      <c r="E19" s="239"/>
      <c r="F19" s="239"/>
      <c r="G19" s="239"/>
      <c r="H19" s="239"/>
      <c r="I19" s="239"/>
      <c r="J19" s="239"/>
      <c r="K19" s="239"/>
      <c r="L19" s="24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</row>
    <row r="20" spans="2:27" x14ac:dyDescent="0.2">
      <c r="B20" s="246" t="s">
        <v>52</v>
      </c>
      <c r="C20" s="247"/>
      <c r="D20" s="248"/>
      <c r="E20" s="334"/>
      <c r="F20" s="332"/>
      <c r="G20" s="332"/>
      <c r="H20" s="332"/>
      <c r="I20" s="332"/>
      <c r="J20" s="332"/>
      <c r="K20" s="332"/>
      <c r="L20" s="333"/>
      <c r="N20" s="363"/>
      <c r="O20" s="364"/>
      <c r="P20" s="364"/>
      <c r="Q20" s="364"/>
      <c r="R20" s="364"/>
      <c r="S20" s="364"/>
      <c r="T20" s="364"/>
      <c r="U20" s="364"/>
      <c r="V20" s="364"/>
      <c r="W20" s="364"/>
      <c r="X20" s="364"/>
      <c r="Y20" s="364"/>
      <c r="Z20" s="364"/>
      <c r="AA20" s="364"/>
    </row>
    <row r="21" spans="2:27" ht="6.75" customHeight="1" x14ac:dyDescent="0.25">
      <c r="B21" s="99"/>
      <c r="C21" s="100"/>
      <c r="D21" s="100"/>
      <c r="E21" s="100"/>
      <c r="F21" s="100"/>
      <c r="G21" s="100"/>
      <c r="H21" s="100"/>
      <c r="I21" s="100"/>
      <c r="J21" s="100"/>
      <c r="K21" s="100"/>
      <c r="L21" s="101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</row>
    <row r="22" spans="2:27" x14ac:dyDescent="0.2">
      <c r="B22" s="246" t="s">
        <v>75</v>
      </c>
      <c r="C22" s="247"/>
      <c r="D22" s="248"/>
      <c r="E22" s="331"/>
      <c r="F22" s="332"/>
      <c r="G22" s="332"/>
      <c r="H22" s="332"/>
      <c r="I22" s="332"/>
      <c r="J22" s="332"/>
      <c r="K22" s="332"/>
      <c r="L22" s="333"/>
      <c r="N22" s="363"/>
      <c r="O22" s="364"/>
      <c r="P22" s="364"/>
      <c r="Q22" s="364"/>
      <c r="R22" s="364"/>
      <c r="S22" s="364"/>
      <c r="T22" s="364"/>
      <c r="U22" s="364"/>
      <c r="V22" s="364"/>
      <c r="W22" s="364"/>
      <c r="X22" s="364"/>
      <c r="Y22" s="364"/>
      <c r="Z22" s="190"/>
      <c r="AA22" s="190"/>
    </row>
    <row r="23" spans="2:27" ht="6.75" customHeight="1" x14ac:dyDescent="0.25">
      <c r="B23" s="241"/>
      <c r="C23" s="242"/>
      <c r="D23" s="242"/>
      <c r="E23" s="242"/>
      <c r="F23" s="242"/>
      <c r="G23" s="242"/>
      <c r="H23" s="242"/>
      <c r="I23" s="242"/>
      <c r="J23" s="242"/>
      <c r="K23" s="242"/>
      <c r="L23" s="243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</row>
    <row r="24" spans="2:27" x14ac:dyDescent="0.2">
      <c r="B24" s="246" t="s">
        <v>39</v>
      </c>
      <c r="C24" s="247"/>
      <c r="D24" s="248"/>
      <c r="E24" s="335"/>
      <c r="F24" s="336"/>
      <c r="G24" s="336"/>
      <c r="H24" s="336"/>
      <c r="I24" s="336"/>
      <c r="J24" s="336"/>
      <c r="K24" s="336"/>
      <c r="L24" s="337"/>
      <c r="N24" s="363"/>
      <c r="O24" s="364"/>
      <c r="P24" s="364"/>
      <c r="Q24" s="364"/>
      <c r="R24" s="364"/>
      <c r="S24" s="364"/>
      <c r="T24" s="364"/>
      <c r="U24" s="364"/>
      <c r="V24" s="364"/>
      <c r="W24" s="364"/>
      <c r="X24" s="364"/>
      <c r="Y24" s="364"/>
      <c r="Z24" s="190"/>
      <c r="AA24" s="190"/>
    </row>
    <row r="25" spans="2:27" ht="6.75" customHeight="1" x14ac:dyDescent="0.25">
      <c r="B25" s="241"/>
      <c r="C25" s="242"/>
      <c r="D25" s="242"/>
      <c r="E25" s="242"/>
      <c r="F25" s="242"/>
      <c r="G25" s="242"/>
      <c r="H25" s="242"/>
      <c r="I25" s="242"/>
      <c r="J25" s="242"/>
      <c r="K25" s="242"/>
      <c r="L25" s="243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</row>
    <row r="26" spans="2:27" ht="15" x14ac:dyDescent="0.25">
      <c r="B26" s="200" t="s">
        <v>53</v>
      </c>
      <c r="C26" s="201"/>
      <c r="D26" s="201"/>
      <c r="E26" s="334"/>
      <c r="F26" s="338"/>
      <c r="G26" s="338"/>
      <c r="H26" s="338"/>
      <c r="I26" s="338"/>
      <c r="J26" s="338"/>
      <c r="K26" s="338"/>
      <c r="L26" s="339"/>
      <c r="N26" s="353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Y26" s="190"/>
      <c r="Z26" s="190"/>
      <c r="AA26" s="190"/>
    </row>
    <row r="27" spans="2:27" ht="6.75" customHeight="1" thickBot="1" x14ac:dyDescent="0.3">
      <c r="B27" s="254"/>
      <c r="C27" s="255"/>
      <c r="D27" s="255"/>
      <c r="E27" s="255"/>
      <c r="F27" s="255"/>
      <c r="G27" s="255"/>
      <c r="H27" s="255"/>
      <c r="I27" s="255"/>
      <c r="J27" s="255"/>
      <c r="K27" s="255"/>
      <c r="L27" s="256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</row>
    <row r="28" spans="2:27" s="54" customFormat="1" ht="15" customHeight="1" x14ac:dyDescent="0.25">
      <c r="B28" s="257">
        <v>1</v>
      </c>
      <c r="C28" s="216" t="s">
        <v>8</v>
      </c>
      <c r="D28" s="216"/>
      <c r="E28" s="216"/>
      <c r="F28" s="216"/>
      <c r="G28" s="216"/>
      <c r="H28" s="216"/>
      <c r="I28" s="216"/>
      <c r="J28" s="216"/>
      <c r="K28" s="216"/>
      <c r="L28" s="217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</row>
    <row r="29" spans="2:27" ht="29.1" customHeight="1" x14ac:dyDescent="0.25">
      <c r="B29" s="258"/>
      <c r="C29" s="60" t="s">
        <v>9</v>
      </c>
      <c r="D29" s="260" t="s">
        <v>1</v>
      </c>
      <c r="E29" s="261"/>
      <c r="F29" s="261"/>
      <c r="G29" s="261"/>
      <c r="H29" s="261"/>
      <c r="I29" s="261"/>
      <c r="J29" s="262"/>
      <c r="K29" s="249" t="s">
        <v>58</v>
      </c>
      <c r="L29" s="250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</row>
    <row r="30" spans="2:27" ht="14.45" customHeight="1" x14ac:dyDescent="0.25">
      <c r="B30" s="258"/>
      <c r="C30" s="251" t="s">
        <v>86</v>
      </c>
      <c r="D30" s="251"/>
      <c r="E30" s="251"/>
      <c r="F30" s="251"/>
      <c r="G30" s="251"/>
      <c r="H30" s="251"/>
      <c r="I30" s="251"/>
      <c r="J30" s="251"/>
      <c r="K30" s="252"/>
      <c r="L30" s="253"/>
      <c r="N30" s="353"/>
      <c r="O30" s="354"/>
      <c r="P30" s="354"/>
      <c r="Q30" s="354"/>
      <c r="R30" s="354"/>
      <c r="S30" s="354"/>
      <c r="T30" s="354"/>
      <c r="U30" s="354"/>
      <c r="V30" s="354"/>
      <c r="W30" s="354"/>
      <c r="X30" s="182"/>
      <c r="Y30" s="182"/>
      <c r="Z30" s="182"/>
      <c r="AA30" s="182"/>
    </row>
    <row r="31" spans="2:27" ht="15" customHeight="1" x14ac:dyDescent="0.25">
      <c r="B31" s="258"/>
      <c r="C31" s="105">
        <v>1.1000000000000001</v>
      </c>
      <c r="D31" s="202" t="s">
        <v>130</v>
      </c>
      <c r="E31" s="203"/>
      <c r="F31" s="203"/>
      <c r="G31" s="203"/>
      <c r="H31" s="203"/>
      <c r="I31" s="203"/>
      <c r="J31" s="204"/>
      <c r="K31" s="244"/>
      <c r="L31" s="245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</row>
    <row r="32" spans="2:27" ht="15" customHeight="1" x14ac:dyDescent="0.25">
      <c r="B32" s="258"/>
      <c r="C32" s="105">
        <v>1.2</v>
      </c>
      <c r="D32" s="202" t="s">
        <v>122</v>
      </c>
      <c r="E32" s="203"/>
      <c r="F32" s="203"/>
      <c r="G32" s="203"/>
      <c r="H32" s="203"/>
      <c r="I32" s="203"/>
      <c r="J32" s="204"/>
      <c r="K32" s="244"/>
      <c r="L32" s="245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</row>
    <row r="33" spans="2:27" ht="15" customHeight="1" x14ac:dyDescent="0.25">
      <c r="B33" s="258"/>
      <c r="C33" s="105">
        <v>1.3</v>
      </c>
      <c r="D33" s="202" t="s">
        <v>131</v>
      </c>
      <c r="E33" s="203"/>
      <c r="F33" s="203"/>
      <c r="G33" s="203"/>
      <c r="H33" s="203"/>
      <c r="I33" s="203"/>
      <c r="J33" s="204"/>
      <c r="K33" s="244"/>
      <c r="L33" s="245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</row>
    <row r="34" spans="2:27" ht="15" customHeight="1" x14ac:dyDescent="0.25">
      <c r="B34" s="258"/>
      <c r="C34" s="105">
        <v>1.4</v>
      </c>
      <c r="D34" s="202" t="s">
        <v>123</v>
      </c>
      <c r="E34" s="203"/>
      <c r="F34" s="203"/>
      <c r="G34" s="203"/>
      <c r="H34" s="203"/>
      <c r="I34" s="203"/>
      <c r="J34" s="204"/>
      <c r="K34" s="244"/>
      <c r="L34" s="245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</row>
    <row r="35" spans="2:27" ht="15" customHeight="1" x14ac:dyDescent="0.25">
      <c r="B35" s="258"/>
      <c r="C35" s="105">
        <v>1.5</v>
      </c>
      <c r="D35" s="202" t="s">
        <v>132</v>
      </c>
      <c r="E35" s="203"/>
      <c r="F35" s="203"/>
      <c r="G35" s="203"/>
      <c r="H35" s="203"/>
      <c r="I35" s="203"/>
      <c r="J35" s="204"/>
      <c r="K35" s="244"/>
      <c r="L35" s="245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</row>
    <row r="36" spans="2:27" ht="15" customHeight="1" x14ac:dyDescent="0.25">
      <c r="B36" s="258"/>
      <c r="C36" s="61" t="s">
        <v>112</v>
      </c>
      <c r="D36" s="202" t="s">
        <v>124</v>
      </c>
      <c r="E36" s="203"/>
      <c r="F36" s="203"/>
      <c r="G36" s="203"/>
      <c r="H36" s="203"/>
      <c r="I36" s="203"/>
      <c r="J36" s="204"/>
      <c r="K36" s="244"/>
      <c r="L36" s="245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</row>
    <row r="37" spans="2:27" ht="15" customHeight="1" x14ac:dyDescent="0.25">
      <c r="B37" s="258"/>
      <c r="C37" s="61" t="s">
        <v>113</v>
      </c>
      <c r="D37" s="202" t="s">
        <v>125</v>
      </c>
      <c r="E37" s="203"/>
      <c r="F37" s="203"/>
      <c r="G37" s="203"/>
      <c r="H37" s="203"/>
      <c r="I37" s="203"/>
      <c r="J37" s="204"/>
      <c r="K37" s="244"/>
      <c r="L37" s="245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</row>
    <row r="38" spans="2:27" ht="15" customHeight="1" x14ac:dyDescent="0.25">
      <c r="B38" s="258"/>
      <c r="C38" s="61" t="s">
        <v>114</v>
      </c>
      <c r="D38" s="202" t="s">
        <v>126</v>
      </c>
      <c r="E38" s="203"/>
      <c r="F38" s="203"/>
      <c r="G38" s="203"/>
      <c r="H38" s="203"/>
      <c r="I38" s="203"/>
      <c r="J38" s="204"/>
      <c r="K38" s="244"/>
      <c r="L38" s="245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</row>
    <row r="39" spans="2:27" ht="15" customHeight="1" x14ac:dyDescent="0.25">
      <c r="B39" s="258"/>
      <c r="C39" s="61" t="s">
        <v>115</v>
      </c>
      <c r="D39" s="202" t="s">
        <v>127</v>
      </c>
      <c r="E39" s="203"/>
      <c r="F39" s="203"/>
      <c r="G39" s="203"/>
      <c r="H39" s="203"/>
      <c r="I39" s="203"/>
      <c r="J39" s="204"/>
      <c r="K39" s="244"/>
      <c r="L39" s="245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</row>
    <row r="40" spans="2:27" ht="15" customHeight="1" x14ac:dyDescent="0.25">
      <c r="B40" s="258"/>
      <c r="C40" s="61" t="s">
        <v>44</v>
      </c>
      <c r="D40" s="202" t="s">
        <v>128</v>
      </c>
      <c r="E40" s="203"/>
      <c r="F40" s="203"/>
      <c r="G40" s="203"/>
      <c r="H40" s="203"/>
      <c r="I40" s="203"/>
      <c r="J40" s="204"/>
      <c r="K40" s="244"/>
      <c r="L40" s="245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</row>
    <row r="41" spans="2:27" ht="15" customHeight="1" x14ac:dyDescent="0.25">
      <c r="B41" s="258"/>
      <c r="C41" s="61" t="s">
        <v>45</v>
      </c>
      <c r="D41" s="202" t="s">
        <v>129</v>
      </c>
      <c r="E41" s="203"/>
      <c r="F41" s="203"/>
      <c r="G41" s="203"/>
      <c r="H41" s="203"/>
      <c r="I41" s="203"/>
      <c r="J41" s="204"/>
      <c r="K41" s="244"/>
      <c r="L41" s="245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</row>
    <row r="42" spans="2:27" ht="15" customHeight="1" x14ac:dyDescent="0.25">
      <c r="B42" s="258"/>
      <c r="C42" s="61" t="s">
        <v>46</v>
      </c>
      <c r="D42" s="202" t="s">
        <v>133</v>
      </c>
      <c r="E42" s="203"/>
      <c r="F42" s="203"/>
      <c r="G42" s="203"/>
      <c r="H42" s="203"/>
      <c r="I42" s="203"/>
      <c r="J42" s="204"/>
      <c r="K42" s="244"/>
      <c r="L42" s="245"/>
      <c r="N42" s="357"/>
      <c r="O42" s="358"/>
      <c r="P42" s="358"/>
      <c r="Q42" s="358"/>
      <c r="R42" s="358"/>
      <c r="S42" s="358"/>
      <c r="T42" s="358"/>
      <c r="U42" s="358"/>
      <c r="V42" s="358"/>
      <c r="W42" s="178"/>
      <c r="X42" s="178"/>
      <c r="Y42" s="178"/>
      <c r="Z42" s="178"/>
      <c r="AA42" s="178"/>
    </row>
    <row r="43" spans="2:27" ht="15" customHeight="1" x14ac:dyDescent="0.25">
      <c r="B43" s="258"/>
      <c r="C43" s="61" t="s">
        <v>47</v>
      </c>
      <c r="D43" s="202"/>
      <c r="E43" s="203"/>
      <c r="F43" s="203"/>
      <c r="G43" s="203"/>
      <c r="H43" s="203"/>
      <c r="I43" s="203"/>
      <c r="J43" s="204"/>
      <c r="K43" s="244"/>
      <c r="L43" s="245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</row>
    <row r="44" spans="2:27" ht="15" customHeight="1" x14ac:dyDescent="0.25">
      <c r="B44" s="258"/>
      <c r="C44" s="61" t="s">
        <v>48</v>
      </c>
      <c r="D44" s="202"/>
      <c r="E44" s="203"/>
      <c r="F44" s="203"/>
      <c r="G44" s="203"/>
      <c r="H44" s="203"/>
      <c r="I44" s="203"/>
      <c r="J44" s="204"/>
      <c r="K44" s="244"/>
      <c r="L44" s="245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</row>
    <row r="45" spans="2:27" ht="15" customHeight="1" x14ac:dyDescent="0.25">
      <c r="B45" s="258"/>
      <c r="C45" s="61" t="s">
        <v>49</v>
      </c>
      <c r="D45" s="202"/>
      <c r="E45" s="203"/>
      <c r="F45" s="203"/>
      <c r="G45" s="203"/>
      <c r="H45" s="203"/>
      <c r="I45" s="203"/>
      <c r="J45" s="204"/>
      <c r="K45" s="244"/>
      <c r="L45" s="245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</row>
    <row r="46" spans="2:27" s="54" customFormat="1" ht="15" customHeight="1" thickBot="1" x14ac:dyDescent="0.3">
      <c r="B46" s="259"/>
      <c r="C46" s="344" t="s">
        <v>81</v>
      </c>
      <c r="D46" s="344"/>
      <c r="E46" s="344"/>
      <c r="F46" s="344"/>
      <c r="G46" s="344"/>
      <c r="H46" s="344"/>
      <c r="I46" s="344"/>
      <c r="J46" s="344"/>
      <c r="K46" s="340">
        <f>SUM(K30:L45)</f>
        <v>0</v>
      </c>
      <c r="L46" s="34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</row>
    <row r="47" spans="2:27" s="54" customFormat="1" ht="15" customHeight="1" x14ac:dyDescent="0.25">
      <c r="B47" s="282">
        <v>2</v>
      </c>
      <c r="C47" s="347" t="s">
        <v>41</v>
      </c>
      <c r="D47" s="348"/>
      <c r="E47" s="348"/>
      <c r="F47" s="348"/>
      <c r="G47" s="348"/>
      <c r="H47" s="348"/>
      <c r="I47" s="348"/>
      <c r="J47" s="348"/>
      <c r="K47" s="348"/>
      <c r="L47" s="349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</row>
    <row r="48" spans="2:27" ht="14.45" customHeight="1" x14ac:dyDescent="0.25">
      <c r="B48" s="258"/>
      <c r="C48" s="108">
        <v>2.1</v>
      </c>
      <c r="D48" s="205" t="s">
        <v>14</v>
      </c>
      <c r="E48" s="205"/>
      <c r="F48" s="205"/>
      <c r="G48" s="205"/>
      <c r="H48" s="205"/>
      <c r="I48" s="205"/>
      <c r="J48" s="205"/>
      <c r="K48" s="345">
        <f>SUM(K49:L55)</f>
        <v>0</v>
      </c>
      <c r="L48" s="346"/>
      <c r="N48" s="355"/>
      <c r="O48" s="356"/>
      <c r="P48" s="356"/>
      <c r="Q48" s="356"/>
      <c r="R48" s="356"/>
      <c r="S48" s="356"/>
      <c r="T48" s="356"/>
      <c r="U48" s="356"/>
      <c r="V48" s="356"/>
      <c r="W48" s="356"/>
      <c r="X48" s="356"/>
      <c r="Y48" s="356"/>
      <c r="Z48" s="356"/>
      <c r="AA48" s="178"/>
    </row>
    <row r="49" spans="2:27" ht="14.45" customHeight="1" x14ac:dyDescent="0.25">
      <c r="B49" s="258"/>
      <c r="C49" s="131" t="s">
        <v>90</v>
      </c>
      <c r="D49" s="206" t="s">
        <v>97</v>
      </c>
      <c r="E49" s="206"/>
      <c r="F49" s="206"/>
      <c r="G49" s="206"/>
      <c r="H49" s="206"/>
      <c r="I49" s="206"/>
      <c r="J49" s="206"/>
      <c r="K49" s="285"/>
      <c r="L49" s="286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</row>
    <row r="50" spans="2:27" ht="14.45" customHeight="1" x14ac:dyDescent="0.25">
      <c r="B50" s="258"/>
      <c r="C50" s="131" t="s">
        <v>91</v>
      </c>
      <c r="D50" s="206" t="s">
        <v>98</v>
      </c>
      <c r="E50" s="206"/>
      <c r="F50" s="206"/>
      <c r="G50" s="206"/>
      <c r="H50" s="206"/>
      <c r="I50" s="206"/>
      <c r="J50" s="206"/>
      <c r="K50" s="285"/>
      <c r="L50" s="286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</row>
    <row r="51" spans="2:27" ht="14.45" customHeight="1" x14ac:dyDescent="0.25">
      <c r="B51" s="258"/>
      <c r="C51" s="131" t="s">
        <v>92</v>
      </c>
      <c r="D51" s="206" t="s">
        <v>99</v>
      </c>
      <c r="E51" s="206"/>
      <c r="F51" s="206"/>
      <c r="G51" s="206"/>
      <c r="H51" s="206"/>
      <c r="I51" s="206"/>
      <c r="J51" s="206"/>
      <c r="K51" s="285"/>
      <c r="L51" s="286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</row>
    <row r="52" spans="2:27" ht="14.45" customHeight="1" x14ac:dyDescent="0.25">
      <c r="B52" s="258"/>
      <c r="C52" s="131" t="s">
        <v>93</v>
      </c>
      <c r="D52" s="206" t="s">
        <v>100</v>
      </c>
      <c r="E52" s="206"/>
      <c r="F52" s="206"/>
      <c r="G52" s="206"/>
      <c r="H52" s="206"/>
      <c r="I52" s="206"/>
      <c r="J52" s="206"/>
      <c r="K52" s="285"/>
      <c r="L52" s="286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</row>
    <row r="53" spans="2:27" ht="14.45" customHeight="1" x14ac:dyDescent="0.25">
      <c r="B53" s="258"/>
      <c r="C53" s="131" t="s">
        <v>94</v>
      </c>
      <c r="D53" s="206" t="s">
        <v>101</v>
      </c>
      <c r="E53" s="206"/>
      <c r="F53" s="206"/>
      <c r="G53" s="206"/>
      <c r="H53" s="206"/>
      <c r="I53" s="206"/>
      <c r="J53" s="206"/>
      <c r="K53" s="285"/>
      <c r="L53" s="286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</row>
    <row r="54" spans="2:27" ht="14.45" customHeight="1" x14ac:dyDescent="0.25">
      <c r="B54" s="258"/>
      <c r="C54" s="131" t="s">
        <v>95</v>
      </c>
      <c r="D54" s="206" t="s">
        <v>102</v>
      </c>
      <c r="E54" s="206"/>
      <c r="F54" s="206"/>
      <c r="G54" s="206"/>
      <c r="H54" s="206"/>
      <c r="I54" s="206"/>
      <c r="J54" s="206"/>
      <c r="K54" s="285"/>
      <c r="L54" s="286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</row>
    <row r="55" spans="2:27" ht="14.45" customHeight="1" x14ac:dyDescent="0.25">
      <c r="B55" s="258"/>
      <c r="C55" s="131" t="s">
        <v>96</v>
      </c>
      <c r="D55" s="206" t="s">
        <v>103</v>
      </c>
      <c r="E55" s="206"/>
      <c r="F55" s="206"/>
      <c r="G55" s="206"/>
      <c r="H55" s="206"/>
      <c r="I55" s="206"/>
      <c r="J55" s="206"/>
      <c r="K55" s="285"/>
      <c r="L55" s="286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</row>
    <row r="56" spans="2:27" s="54" customFormat="1" ht="15" customHeight="1" thickBot="1" x14ac:dyDescent="0.3">
      <c r="B56" s="259"/>
      <c r="C56" s="344" t="s">
        <v>70</v>
      </c>
      <c r="D56" s="344"/>
      <c r="E56" s="344"/>
      <c r="F56" s="344"/>
      <c r="G56" s="344"/>
      <c r="H56" s="344"/>
      <c r="I56" s="344"/>
      <c r="J56" s="344"/>
      <c r="K56" s="340">
        <f>SUM(K48)</f>
        <v>0</v>
      </c>
      <c r="L56" s="34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</row>
    <row r="57" spans="2:27" s="54" customFormat="1" ht="15" customHeight="1" x14ac:dyDescent="0.25">
      <c r="B57" s="283">
        <v>3</v>
      </c>
      <c r="C57" s="350" t="s">
        <v>65</v>
      </c>
      <c r="D57" s="351"/>
      <c r="E57" s="351"/>
      <c r="F57" s="351"/>
      <c r="G57" s="351"/>
      <c r="H57" s="351"/>
      <c r="I57" s="351"/>
      <c r="J57" s="351"/>
      <c r="K57" s="351"/>
      <c r="L57" s="352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</row>
    <row r="58" spans="2:27" ht="14.45" customHeight="1" x14ac:dyDescent="0.25">
      <c r="B58" s="258"/>
      <c r="C58" s="108">
        <v>3.1</v>
      </c>
      <c r="D58" s="205" t="s">
        <v>65</v>
      </c>
      <c r="E58" s="205"/>
      <c r="F58" s="205"/>
      <c r="G58" s="205"/>
      <c r="H58" s="205"/>
      <c r="I58" s="205"/>
      <c r="J58" s="205"/>
      <c r="K58" s="285"/>
      <c r="L58" s="286"/>
      <c r="N58" s="355"/>
      <c r="O58" s="356"/>
      <c r="P58" s="356"/>
      <c r="Q58" s="356"/>
      <c r="R58" s="356"/>
      <c r="S58" s="356"/>
      <c r="T58" s="356"/>
      <c r="U58" s="356"/>
      <c r="V58" s="356"/>
      <c r="W58" s="356"/>
      <c r="X58" s="356"/>
      <c r="Y58" s="356"/>
      <c r="Z58" s="356"/>
      <c r="AA58" s="178"/>
    </row>
    <row r="59" spans="2:27" s="54" customFormat="1" ht="15" customHeight="1" thickBot="1" x14ac:dyDescent="0.3">
      <c r="B59" s="284"/>
      <c r="C59" s="290" t="s">
        <v>66</v>
      </c>
      <c r="D59" s="290"/>
      <c r="E59" s="290"/>
      <c r="F59" s="290"/>
      <c r="G59" s="290"/>
      <c r="H59" s="290"/>
      <c r="I59" s="290"/>
      <c r="J59" s="290"/>
      <c r="K59" s="291">
        <f>K58</f>
        <v>0</v>
      </c>
      <c r="L59" s="292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</row>
    <row r="60" spans="2:27" s="54" customFormat="1" ht="15" customHeight="1" x14ac:dyDescent="0.25">
      <c r="B60" s="65">
        <v>4</v>
      </c>
      <c r="C60" s="316" t="s">
        <v>13</v>
      </c>
      <c r="D60" s="317"/>
      <c r="E60" s="317"/>
      <c r="F60" s="317"/>
      <c r="G60" s="317"/>
      <c r="H60" s="317"/>
      <c r="I60" s="317"/>
      <c r="J60" s="317"/>
      <c r="K60" s="317"/>
      <c r="L60" s="318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</row>
    <row r="61" spans="2:27" ht="27.95" customHeight="1" x14ac:dyDescent="0.25">
      <c r="B61" s="66"/>
      <c r="C61" s="60" t="s">
        <v>9</v>
      </c>
      <c r="D61" s="260" t="s">
        <v>1</v>
      </c>
      <c r="E61" s="261"/>
      <c r="F61" s="262"/>
      <c r="G61" s="249" t="s">
        <v>10</v>
      </c>
      <c r="H61" s="249"/>
      <c r="I61" s="107" t="s">
        <v>40</v>
      </c>
      <c r="J61" s="107" t="s">
        <v>11</v>
      </c>
      <c r="K61" s="249" t="s">
        <v>58</v>
      </c>
      <c r="L61" s="250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</row>
    <row r="62" spans="2:27" ht="15" x14ac:dyDescent="0.25">
      <c r="B62" s="66"/>
      <c r="C62" s="105">
        <v>4.0999999999999996</v>
      </c>
      <c r="D62" s="202" t="s">
        <v>116</v>
      </c>
      <c r="E62" s="203"/>
      <c r="F62" s="203"/>
      <c r="G62" s="203"/>
      <c r="H62" s="203"/>
      <c r="I62" s="203"/>
      <c r="J62" s="204"/>
      <c r="K62" s="285"/>
      <c r="L62" s="286"/>
      <c r="N62" s="355"/>
      <c r="O62" s="358"/>
      <c r="P62" s="358"/>
      <c r="Q62" s="358"/>
      <c r="R62" s="358"/>
      <c r="S62" s="358"/>
      <c r="T62" s="358"/>
      <c r="U62" s="358"/>
      <c r="V62" s="358"/>
      <c r="W62" s="358"/>
      <c r="X62" s="178"/>
      <c r="Y62" s="178"/>
      <c r="Z62" s="178"/>
      <c r="AA62" s="178"/>
    </row>
    <row r="63" spans="2:27" s="54" customFormat="1" ht="15" customHeight="1" thickBot="1" x14ac:dyDescent="0.3">
      <c r="B63" s="67"/>
      <c r="C63" s="308" t="s">
        <v>42</v>
      </c>
      <c r="D63" s="308"/>
      <c r="E63" s="308"/>
      <c r="F63" s="308"/>
      <c r="G63" s="308"/>
      <c r="H63" s="308"/>
      <c r="I63" s="308"/>
      <c r="J63" s="308"/>
      <c r="K63" s="309">
        <f>SUM(K62:L62)</f>
        <v>0</v>
      </c>
      <c r="L63" s="310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</row>
    <row r="64" spans="2:27" s="54" customFormat="1" ht="15" customHeight="1" x14ac:dyDescent="0.25">
      <c r="B64" s="282">
        <v>5</v>
      </c>
      <c r="C64" s="328" t="s">
        <v>54</v>
      </c>
      <c r="D64" s="329"/>
      <c r="E64" s="329"/>
      <c r="F64" s="329"/>
      <c r="G64" s="329"/>
      <c r="H64" s="329"/>
      <c r="I64" s="329"/>
      <c r="J64" s="329"/>
      <c r="K64" s="329"/>
      <c r="L64" s="330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</row>
    <row r="65" spans="2:27" s="54" customFormat="1" ht="6.75" customHeight="1" x14ac:dyDescent="0.25">
      <c r="B65" s="258"/>
      <c r="C65" s="319" t="s">
        <v>55</v>
      </c>
      <c r="D65" s="320"/>
      <c r="E65" s="320"/>
      <c r="F65" s="320"/>
      <c r="G65" s="320"/>
      <c r="H65" s="320"/>
      <c r="I65" s="320"/>
      <c r="J65" s="321"/>
      <c r="K65" s="62"/>
      <c r="L65" s="68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</row>
    <row r="66" spans="2:27" ht="24.75" customHeight="1" x14ac:dyDescent="0.25">
      <c r="B66" s="258"/>
      <c r="C66" s="322"/>
      <c r="D66" s="323"/>
      <c r="E66" s="323"/>
      <c r="F66" s="323"/>
      <c r="G66" s="323"/>
      <c r="H66" s="323"/>
      <c r="I66" s="323"/>
      <c r="J66" s="324"/>
      <c r="K66" s="311"/>
      <c r="L66" s="312"/>
      <c r="N66" s="357"/>
      <c r="O66" s="358"/>
      <c r="P66" s="358"/>
      <c r="Q66" s="358"/>
      <c r="R66" s="358"/>
      <c r="S66" s="358"/>
      <c r="T66" s="358"/>
      <c r="U66" s="358"/>
      <c r="V66" s="358"/>
      <c r="W66" s="358"/>
      <c r="X66" s="358"/>
      <c r="Y66" s="358"/>
      <c r="Z66" s="358"/>
      <c r="AA66" s="358"/>
    </row>
    <row r="67" spans="2:27" s="54" customFormat="1" ht="6.75" customHeight="1" x14ac:dyDescent="0.25">
      <c r="B67" s="258"/>
      <c r="C67" s="325"/>
      <c r="D67" s="326"/>
      <c r="E67" s="326"/>
      <c r="F67" s="326"/>
      <c r="G67" s="326"/>
      <c r="H67" s="326"/>
      <c r="I67" s="326"/>
      <c r="J67" s="327"/>
      <c r="K67" s="62"/>
      <c r="L67" s="68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</row>
    <row r="68" spans="2:27" ht="13.5" thickBot="1" x14ac:dyDescent="0.3">
      <c r="B68" s="259"/>
      <c r="C68" s="267" t="s">
        <v>64</v>
      </c>
      <c r="D68" s="267"/>
      <c r="E68" s="267"/>
      <c r="F68" s="267"/>
      <c r="G68" s="267"/>
      <c r="H68" s="267"/>
      <c r="I68" s="267"/>
      <c r="J68" s="267"/>
      <c r="K68" s="340">
        <f>K66</f>
        <v>0</v>
      </c>
      <c r="L68" s="341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</row>
    <row r="69" spans="2:27" ht="6.75" customHeight="1" x14ac:dyDescent="0.25">
      <c r="B69" s="80"/>
      <c r="C69" s="81"/>
      <c r="D69" s="82"/>
      <c r="E69" s="82"/>
      <c r="F69" s="82"/>
      <c r="G69" s="82"/>
      <c r="H69" s="82"/>
      <c r="I69" s="82"/>
      <c r="J69" s="82"/>
      <c r="K69" s="83"/>
      <c r="L69" s="84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</row>
    <row r="70" spans="2:27" s="55" customFormat="1" x14ac:dyDescent="0.25">
      <c r="B70" s="263" t="s">
        <v>56</v>
      </c>
      <c r="C70" s="264"/>
      <c r="D70" s="264"/>
      <c r="E70" s="264"/>
      <c r="F70" s="264"/>
      <c r="G70" s="264"/>
      <c r="H70" s="264"/>
      <c r="I70" s="264"/>
      <c r="J70" s="264"/>
      <c r="K70" s="342">
        <f>K46+K56+K59+K63+K68</f>
        <v>0</v>
      </c>
      <c r="L70" s="343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</row>
    <row r="71" spans="2:27" s="54" customFormat="1" ht="6.75" customHeight="1" x14ac:dyDescent="0.25">
      <c r="B71" s="69"/>
      <c r="C71" s="70"/>
      <c r="D71" s="70"/>
      <c r="E71" s="70"/>
      <c r="F71" s="70"/>
      <c r="G71" s="70"/>
      <c r="H71" s="70"/>
      <c r="I71" s="70"/>
      <c r="J71" s="70"/>
      <c r="K71" s="71"/>
      <c r="L71" s="72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</row>
    <row r="72" spans="2:27" s="54" customFormat="1" x14ac:dyDescent="0.25">
      <c r="B72" s="91" t="s">
        <v>68</v>
      </c>
      <c r="C72" s="89"/>
      <c r="D72" s="89"/>
      <c r="E72" s="89"/>
      <c r="F72" s="89"/>
      <c r="G72" s="313">
        <v>0.13500000000000001</v>
      </c>
      <c r="H72" s="313"/>
      <c r="I72" s="90" t="s">
        <v>12</v>
      </c>
      <c r="J72" s="122">
        <f>K46+K59+K66</f>
        <v>0</v>
      </c>
      <c r="K72" s="315">
        <f>J72*G72</f>
        <v>0</v>
      </c>
      <c r="L72" s="266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</row>
    <row r="73" spans="2:27" s="54" customFormat="1" x14ac:dyDescent="0.25">
      <c r="B73" s="287" t="s">
        <v>69</v>
      </c>
      <c r="C73" s="288"/>
      <c r="D73" s="288"/>
      <c r="E73" s="288"/>
      <c r="F73" s="289"/>
      <c r="G73" s="314">
        <v>0.23</v>
      </c>
      <c r="H73" s="314"/>
      <c r="I73" s="90" t="s">
        <v>12</v>
      </c>
      <c r="J73" s="122">
        <f>K56</f>
        <v>0</v>
      </c>
      <c r="K73" s="315">
        <f>J73*G73</f>
        <v>0</v>
      </c>
      <c r="L73" s="266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</row>
    <row r="74" spans="2:27" s="54" customFormat="1" x14ac:dyDescent="0.25">
      <c r="B74" s="306" t="s">
        <v>73</v>
      </c>
      <c r="C74" s="307"/>
      <c r="D74" s="307"/>
      <c r="E74" s="307"/>
      <c r="F74" s="307"/>
      <c r="G74" s="270">
        <v>1</v>
      </c>
      <c r="H74" s="271"/>
      <c r="I74" s="274" t="s">
        <v>34</v>
      </c>
      <c r="J74" s="276">
        <v>0</v>
      </c>
      <c r="K74" s="278">
        <f>J74*G74</f>
        <v>0</v>
      </c>
      <c r="L74" s="279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</row>
    <row r="75" spans="2:27" s="54" customFormat="1" ht="32.450000000000003" customHeight="1" x14ac:dyDescent="0.25">
      <c r="B75" s="268" t="s">
        <v>72</v>
      </c>
      <c r="C75" s="269"/>
      <c r="D75" s="269"/>
      <c r="E75" s="269"/>
      <c r="F75" s="269"/>
      <c r="G75" s="272"/>
      <c r="H75" s="273"/>
      <c r="I75" s="275"/>
      <c r="J75" s="277"/>
      <c r="K75" s="280"/>
      <c r="L75" s="281"/>
      <c r="N75" s="355"/>
      <c r="O75" s="356"/>
      <c r="P75" s="356"/>
      <c r="Q75" s="356"/>
      <c r="R75" s="356"/>
      <c r="S75" s="356"/>
      <c r="T75" s="356"/>
      <c r="U75" s="356"/>
      <c r="V75" s="356"/>
      <c r="W75" s="356"/>
      <c r="X75" s="356"/>
      <c r="Y75" s="356"/>
      <c r="Z75" s="356"/>
      <c r="AA75" s="151"/>
    </row>
    <row r="76" spans="2:27" s="54" customFormat="1" ht="3" customHeight="1" x14ac:dyDescent="0.25">
      <c r="B76" s="92"/>
      <c r="C76" s="93"/>
      <c r="D76" s="93"/>
      <c r="E76" s="93"/>
      <c r="F76" s="93"/>
      <c r="G76" s="94"/>
      <c r="H76" s="94"/>
      <c r="I76" s="95"/>
      <c r="J76" s="96"/>
      <c r="K76" s="97"/>
      <c r="L76" s="98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</row>
    <row r="77" spans="2:27" s="54" customFormat="1" x14ac:dyDescent="0.25">
      <c r="B77" s="263" t="s">
        <v>57</v>
      </c>
      <c r="C77" s="264"/>
      <c r="D77" s="264"/>
      <c r="E77" s="264"/>
      <c r="F77" s="264"/>
      <c r="G77" s="264"/>
      <c r="H77" s="264"/>
      <c r="I77" s="264"/>
      <c r="J77" s="264"/>
      <c r="K77" s="265">
        <f>K70+K72+K73+K74</f>
        <v>0</v>
      </c>
      <c r="L77" s="266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</row>
    <row r="78" spans="2:27" s="54" customFormat="1" ht="6.75" customHeight="1" thickBot="1" x14ac:dyDescent="0.3">
      <c r="B78" s="85"/>
      <c r="C78" s="78"/>
      <c r="D78" s="79"/>
      <c r="E78" s="79"/>
      <c r="F78" s="79"/>
      <c r="G78" s="79"/>
      <c r="H78" s="79"/>
      <c r="I78" s="79"/>
      <c r="J78" s="79"/>
      <c r="K78" s="79"/>
      <c r="L78" s="86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</row>
    <row r="79" spans="2:27" ht="6.75" customHeight="1" thickBot="1" x14ac:dyDescent="0.3">
      <c r="B79" s="66"/>
      <c r="C79" s="21"/>
      <c r="D79" s="21"/>
      <c r="E79" s="21"/>
      <c r="F79" s="21"/>
      <c r="G79" s="21"/>
      <c r="H79" s="21"/>
      <c r="I79" s="21"/>
      <c r="J79" s="21"/>
      <c r="K79" s="76"/>
      <c r="L79" s="77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</row>
    <row r="80" spans="2:27" ht="6.75" customHeight="1" thickBot="1" x14ac:dyDescent="0.3">
      <c r="B80" s="111"/>
      <c r="C80" s="112"/>
      <c r="D80" s="112"/>
      <c r="E80" s="112"/>
      <c r="F80" s="112"/>
      <c r="G80" s="112"/>
      <c r="H80" s="112"/>
      <c r="I80" s="112"/>
      <c r="J80" s="112"/>
      <c r="K80" s="112"/>
      <c r="L80" s="113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</row>
    <row r="81" spans="2:27" s="54" customFormat="1" x14ac:dyDescent="0.25">
      <c r="B81" s="87" t="s">
        <v>2</v>
      </c>
      <c r="C81" s="297" t="s">
        <v>3</v>
      </c>
      <c r="D81" s="298"/>
      <c r="E81" s="298"/>
      <c r="F81" s="299"/>
      <c r="G81" s="300" t="s">
        <v>4</v>
      </c>
      <c r="H81" s="300"/>
      <c r="I81" s="300" t="s">
        <v>5</v>
      </c>
      <c r="J81" s="300"/>
      <c r="K81" s="300" t="s">
        <v>6</v>
      </c>
      <c r="L81" s="30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</row>
    <row r="82" spans="2:27" ht="15" x14ac:dyDescent="0.25">
      <c r="B82" s="123"/>
      <c r="C82" s="302"/>
      <c r="D82" s="302"/>
      <c r="E82" s="302"/>
      <c r="F82" s="302"/>
      <c r="G82" s="303"/>
      <c r="H82" s="303"/>
      <c r="I82" s="303"/>
      <c r="J82" s="303"/>
      <c r="K82" s="304"/>
      <c r="L82" s="305"/>
      <c r="N82" s="355"/>
      <c r="O82" s="358"/>
      <c r="P82" s="358"/>
      <c r="Q82" s="358"/>
      <c r="R82" s="358"/>
      <c r="S82" s="358"/>
      <c r="T82" s="178"/>
      <c r="U82" s="178"/>
      <c r="V82" s="178"/>
      <c r="W82" s="178"/>
      <c r="X82" s="178"/>
      <c r="Y82" s="178"/>
      <c r="Z82" s="178"/>
      <c r="AA82" s="178"/>
    </row>
    <row r="83" spans="2:27" ht="13.5" thickBot="1" x14ac:dyDescent="0.3">
      <c r="B83" s="124"/>
      <c r="C83" s="293"/>
      <c r="D83" s="293"/>
      <c r="E83" s="293"/>
      <c r="F83" s="293"/>
      <c r="G83" s="294"/>
      <c r="H83" s="294"/>
      <c r="I83" s="294"/>
      <c r="J83" s="294"/>
      <c r="K83" s="295"/>
      <c r="L83" s="296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</row>
    <row r="84" spans="2:27" s="21" customFormat="1" ht="6.75" customHeight="1" x14ac:dyDescent="0.25"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</row>
    <row r="85" spans="2:27" s="21" customFormat="1" ht="6.75" customHeight="1" x14ac:dyDescent="0.25">
      <c r="D85" s="5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</row>
    <row r="86" spans="2:27" s="21" customFormat="1" x14ac:dyDescent="0.25">
      <c r="O86" s="147"/>
    </row>
    <row r="87" spans="2:27" s="21" customFormat="1" x14ac:dyDescent="0.25">
      <c r="O87" s="147"/>
    </row>
    <row r="88" spans="2:27" s="21" customFormat="1" x14ac:dyDescent="0.25">
      <c r="O88" s="147"/>
    </row>
    <row r="89" spans="2:27" s="21" customFormat="1" x14ac:dyDescent="0.25">
      <c r="O89" s="147"/>
    </row>
    <row r="90" spans="2:27" s="21" customFormat="1" x14ac:dyDescent="0.25">
      <c r="O90" s="147"/>
    </row>
    <row r="91" spans="2:27" s="21" customFormat="1" x14ac:dyDescent="0.25">
      <c r="O91" s="147"/>
    </row>
    <row r="92" spans="2:27" s="21" customFormat="1" x14ac:dyDescent="0.25">
      <c r="O92" s="147"/>
    </row>
    <row r="93" spans="2:27" s="21" customFormat="1" x14ac:dyDescent="0.25">
      <c r="O93" s="147"/>
    </row>
    <row r="94" spans="2:27" s="21" customFormat="1" x14ac:dyDescent="0.25">
      <c r="O94" s="147"/>
    </row>
    <row r="95" spans="2:27" s="21" customFormat="1" x14ac:dyDescent="0.25">
      <c r="O95" s="147"/>
    </row>
    <row r="96" spans="2:27" s="21" customFormat="1" x14ac:dyDescent="0.25">
      <c r="O96" s="147"/>
    </row>
    <row r="97" spans="2:15" s="21" customFormat="1" x14ac:dyDescent="0.25">
      <c r="O97" s="147"/>
    </row>
    <row r="98" spans="2:15" s="21" customFormat="1" x14ac:dyDescent="0.25">
      <c r="O98" s="147"/>
    </row>
    <row r="99" spans="2:15" s="21" customFormat="1" x14ac:dyDescent="0.25">
      <c r="O99" s="147"/>
    </row>
    <row r="100" spans="2:15" x14ac:dyDescent="0.25">
      <c r="B100" s="4"/>
      <c r="L100" s="53"/>
    </row>
    <row r="101" spans="2:15" x14ac:dyDescent="0.25">
      <c r="B101" s="4"/>
      <c r="L101" s="53"/>
    </row>
    <row r="102" spans="2:15" x14ac:dyDescent="0.25">
      <c r="B102" s="4"/>
      <c r="L102" s="53"/>
    </row>
    <row r="103" spans="2:15" x14ac:dyDescent="0.25">
      <c r="B103" s="4"/>
      <c r="L103" s="53"/>
    </row>
    <row r="104" spans="2:15" x14ac:dyDescent="0.25">
      <c r="B104" s="4"/>
      <c r="L104" s="53"/>
    </row>
    <row r="105" spans="2:15" x14ac:dyDescent="0.25">
      <c r="B105" s="4"/>
      <c r="L105" s="53"/>
    </row>
    <row r="106" spans="2:15" x14ac:dyDescent="0.25">
      <c r="B106" s="4"/>
      <c r="L106" s="53"/>
    </row>
    <row r="107" spans="2:15" x14ac:dyDescent="0.25">
      <c r="B107" s="4"/>
      <c r="L107" s="53"/>
    </row>
    <row r="108" spans="2:15" x14ac:dyDescent="0.25">
      <c r="B108" s="4"/>
      <c r="L108" s="53"/>
    </row>
    <row r="109" spans="2:15" x14ac:dyDescent="0.25">
      <c r="B109" s="4"/>
      <c r="L109" s="53"/>
    </row>
    <row r="110" spans="2:15" x14ac:dyDescent="0.25">
      <c r="B110" s="4"/>
      <c r="L110" s="53"/>
    </row>
    <row r="111" spans="2:15" x14ac:dyDescent="0.25">
      <c r="B111" s="4"/>
      <c r="L111" s="53"/>
    </row>
    <row r="112" spans="2:15" x14ac:dyDescent="0.25">
      <c r="B112" s="4"/>
      <c r="L112" s="53"/>
    </row>
    <row r="113" spans="2:12" x14ac:dyDescent="0.25">
      <c r="B113" s="4"/>
      <c r="L113" s="53"/>
    </row>
    <row r="114" spans="2:12" x14ac:dyDescent="0.25">
      <c r="B114" s="4"/>
      <c r="L114" s="53"/>
    </row>
    <row r="115" spans="2:12" x14ac:dyDescent="0.25">
      <c r="B115" s="4"/>
      <c r="L115" s="53"/>
    </row>
    <row r="116" spans="2:12" x14ac:dyDescent="0.25">
      <c r="B116" s="4"/>
      <c r="L116" s="53"/>
    </row>
    <row r="117" spans="2:12" x14ac:dyDescent="0.25">
      <c r="B117" s="4"/>
      <c r="L117" s="53"/>
    </row>
    <row r="118" spans="2:12" x14ac:dyDescent="0.25">
      <c r="B118" s="4"/>
      <c r="L118" s="53"/>
    </row>
    <row r="119" spans="2:12" x14ac:dyDescent="0.25">
      <c r="B119" s="4"/>
      <c r="L119" s="53"/>
    </row>
    <row r="120" spans="2:12" x14ac:dyDescent="0.25">
      <c r="B120" s="4"/>
      <c r="L120" s="53"/>
    </row>
    <row r="121" spans="2:12" x14ac:dyDescent="0.25">
      <c r="B121" s="4"/>
      <c r="L121" s="53"/>
    </row>
    <row r="122" spans="2:12" x14ac:dyDescent="0.25">
      <c r="B122" s="4"/>
      <c r="L122" s="53"/>
    </row>
    <row r="123" spans="2:12" x14ac:dyDescent="0.25">
      <c r="B123" s="4"/>
      <c r="L123" s="53"/>
    </row>
    <row r="124" spans="2:12" x14ac:dyDescent="0.25">
      <c r="B124" s="4"/>
      <c r="L124" s="53"/>
    </row>
    <row r="125" spans="2:12" x14ac:dyDescent="0.25">
      <c r="B125" s="4"/>
      <c r="L125" s="53"/>
    </row>
    <row r="126" spans="2:12" x14ac:dyDescent="0.25">
      <c r="B126" s="4"/>
      <c r="L126" s="53"/>
    </row>
    <row r="127" spans="2:12" x14ac:dyDescent="0.25">
      <c r="B127" s="4"/>
      <c r="L127" s="53"/>
    </row>
    <row r="128" spans="2:12" ht="13.5" thickBot="1" x14ac:dyDescent="0.3">
      <c r="B128" s="56"/>
      <c r="C128" s="57"/>
      <c r="D128" s="57"/>
      <c r="E128" s="57"/>
      <c r="F128" s="57"/>
      <c r="G128" s="57"/>
      <c r="H128" s="57"/>
      <c r="I128" s="57"/>
      <c r="J128" s="57"/>
      <c r="K128" s="57"/>
      <c r="L128" s="58"/>
    </row>
  </sheetData>
  <sheetProtection algorithmName="SHA-512" hashValue="ygBx/nblVmy6YfB5YZQkkmMvOqU7yqSpUX1PCRkUen2v3ooLtXs1t2Dwi6C8HWcRD/nAj5uIuGBE+6GLumlR/g==" saltValue="JCbsxXbyoto2Rd05jTJkUA==" spinCount="100000" sheet="1" selectLockedCells="1"/>
  <mergeCells count="158">
    <mergeCell ref="N26:X26"/>
    <mergeCell ref="N30:W30"/>
    <mergeCell ref="N48:Z48"/>
    <mergeCell ref="N66:AA66"/>
    <mergeCell ref="N58:Z58"/>
    <mergeCell ref="N75:Z75"/>
    <mergeCell ref="N82:S82"/>
    <mergeCell ref="N5:Z5"/>
    <mergeCell ref="P7:U7"/>
    <mergeCell ref="N8:Y8"/>
    <mergeCell ref="N12:Z12"/>
    <mergeCell ref="N14:Z14"/>
    <mergeCell ref="N18:Y18"/>
    <mergeCell ref="N20:AA20"/>
    <mergeCell ref="N22:Y22"/>
    <mergeCell ref="N24:Y24"/>
    <mergeCell ref="V7:Z7"/>
    <mergeCell ref="N42:V42"/>
    <mergeCell ref="N62:W62"/>
    <mergeCell ref="E18:L18"/>
    <mergeCell ref="E20:L20"/>
    <mergeCell ref="E22:L22"/>
    <mergeCell ref="E24:L24"/>
    <mergeCell ref="E26:L26"/>
    <mergeCell ref="K68:L68"/>
    <mergeCell ref="B70:J70"/>
    <mergeCell ref="K70:L70"/>
    <mergeCell ref="K72:L72"/>
    <mergeCell ref="K34:L34"/>
    <mergeCell ref="K35:L35"/>
    <mergeCell ref="C46:J46"/>
    <mergeCell ref="K46:L46"/>
    <mergeCell ref="K48:L48"/>
    <mergeCell ref="C56:J56"/>
    <mergeCell ref="K56:L56"/>
    <mergeCell ref="C47:L47"/>
    <mergeCell ref="C57:L57"/>
    <mergeCell ref="K36:L36"/>
    <mergeCell ref="K31:L31"/>
    <mergeCell ref="K32:L32"/>
    <mergeCell ref="K33:L33"/>
    <mergeCell ref="K40:L40"/>
    <mergeCell ref="K41:L41"/>
    <mergeCell ref="G61:H61"/>
    <mergeCell ref="K61:L61"/>
    <mergeCell ref="D58:J58"/>
    <mergeCell ref="D61:F61"/>
    <mergeCell ref="B74:F74"/>
    <mergeCell ref="C63:J63"/>
    <mergeCell ref="K63:L63"/>
    <mergeCell ref="K66:L66"/>
    <mergeCell ref="K62:L62"/>
    <mergeCell ref="G72:H72"/>
    <mergeCell ref="G73:H73"/>
    <mergeCell ref="K73:L73"/>
    <mergeCell ref="C60:L60"/>
    <mergeCell ref="C65:J67"/>
    <mergeCell ref="C64:L64"/>
    <mergeCell ref="C83:F83"/>
    <mergeCell ref="G83:H83"/>
    <mergeCell ref="I83:J83"/>
    <mergeCell ref="K83:L83"/>
    <mergeCell ref="C81:F81"/>
    <mergeCell ref="G81:H81"/>
    <mergeCell ref="I81:J81"/>
    <mergeCell ref="K81:L81"/>
    <mergeCell ref="C82:F82"/>
    <mergeCell ref="G82:H82"/>
    <mergeCell ref="I82:J82"/>
    <mergeCell ref="K82:L82"/>
    <mergeCell ref="B77:J77"/>
    <mergeCell ref="K77:L77"/>
    <mergeCell ref="C68:J68"/>
    <mergeCell ref="B75:F75"/>
    <mergeCell ref="G74:H75"/>
    <mergeCell ref="I74:I75"/>
    <mergeCell ref="J74:J75"/>
    <mergeCell ref="K74:L75"/>
    <mergeCell ref="K45:L45"/>
    <mergeCell ref="B47:B56"/>
    <mergeCell ref="B57:B59"/>
    <mergeCell ref="B64:B68"/>
    <mergeCell ref="D55:J55"/>
    <mergeCell ref="K49:L49"/>
    <mergeCell ref="K50:L50"/>
    <mergeCell ref="K51:L51"/>
    <mergeCell ref="K52:L52"/>
    <mergeCell ref="K53:L53"/>
    <mergeCell ref="K54:L54"/>
    <mergeCell ref="K55:L55"/>
    <mergeCell ref="B73:F73"/>
    <mergeCell ref="K58:L58"/>
    <mergeCell ref="C59:J59"/>
    <mergeCell ref="K59:L59"/>
    <mergeCell ref="K44:L44"/>
    <mergeCell ref="K42:L42"/>
    <mergeCell ref="K43:L43"/>
    <mergeCell ref="K37:L37"/>
    <mergeCell ref="K38:L38"/>
    <mergeCell ref="K39:L39"/>
    <mergeCell ref="B20:D20"/>
    <mergeCell ref="B24:D24"/>
    <mergeCell ref="K29:L29"/>
    <mergeCell ref="C30:J30"/>
    <mergeCell ref="K30:L30"/>
    <mergeCell ref="B27:L27"/>
    <mergeCell ref="B28:B46"/>
    <mergeCell ref="B22:D22"/>
    <mergeCell ref="B26:D26"/>
    <mergeCell ref="D29:J29"/>
    <mergeCell ref="B12:D12"/>
    <mergeCell ref="E12:G12"/>
    <mergeCell ref="H12:J12"/>
    <mergeCell ref="K12:L12"/>
    <mergeCell ref="B14:D14"/>
    <mergeCell ref="E14:G14"/>
    <mergeCell ref="H14:J14"/>
    <mergeCell ref="C28:L28"/>
    <mergeCell ref="B2:L6"/>
    <mergeCell ref="B7:L7"/>
    <mergeCell ref="B8:D8"/>
    <mergeCell ref="E8:L8"/>
    <mergeCell ref="B10:D10"/>
    <mergeCell ref="E10:G10"/>
    <mergeCell ref="H10:J10"/>
    <mergeCell ref="K10:L10"/>
    <mergeCell ref="K14:L14"/>
    <mergeCell ref="B9:L9"/>
    <mergeCell ref="B11:L11"/>
    <mergeCell ref="B13:L13"/>
    <mergeCell ref="B15:L15"/>
    <mergeCell ref="B19:L19"/>
    <mergeCell ref="B23:L23"/>
    <mergeCell ref="B25:L25"/>
    <mergeCell ref="B18:D18"/>
    <mergeCell ref="D35:J35"/>
    <mergeCell ref="D34:J34"/>
    <mergeCell ref="D62:J62"/>
    <mergeCell ref="D33:J33"/>
    <mergeCell ref="D32:J32"/>
    <mergeCell ref="D31:J31"/>
    <mergeCell ref="D45:J45"/>
    <mergeCell ref="D41:J41"/>
    <mergeCell ref="D40:J40"/>
    <mergeCell ref="D39:J39"/>
    <mergeCell ref="D38:J38"/>
    <mergeCell ref="D37:J37"/>
    <mergeCell ref="D36:J36"/>
    <mergeCell ref="D44:J44"/>
    <mergeCell ref="D42:J42"/>
    <mergeCell ref="D43:J43"/>
    <mergeCell ref="D48:J48"/>
    <mergeCell ref="D49:J49"/>
    <mergeCell ref="D50:J50"/>
    <mergeCell ref="D51:J51"/>
    <mergeCell ref="D52:J52"/>
    <mergeCell ref="D53:J53"/>
    <mergeCell ref="D54:J54"/>
  </mergeCells>
  <dataValidations disablePrompts="1" count="2">
    <dataValidation allowBlank="1" showInputMessage="1" showErrorMessage="1" promptTitle="Estimating Methodology" prompt="The User shall review the VAT percentage to ensure that it reflects current/proposed VAT percentages for the cost head." sqref="G73:G74 H73"/>
    <dataValidation allowBlank="1" showInputMessage="1" showErrorMessage="1" promptTitle="Estimating Methodology" prompt="The User shall review the VAT percentage to ensure that it reflects current/proposed VAT percentages for the cost head. " sqref="G72:H72"/>
  </dataValidations>
  <hyperlinks>
    <hyperlink ref="B75" r:id="rId1"/>
  </hyperlinks>
  <printOptions horizontalCentered="1" verticalCentered="1"/>
  <pageMargins left="0" right="0" top="0" bottom="0" header="0" footer="0"/>
  <pageSetup paperSize="8" scale="73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35"/>
  <sheetViews>
    <sheetView showZeros="0" zoomScaleNormal="100" zoomScaleSheetLayoutView="115" workbookViewId="0">
      <selection activeCell="D8" sqref="D8:K8"/>
    </sheetView>
  </sheetViews>
  <sheetFormatPr defaultColWidth="9.140625" defaultRowHeight="12.75" x14ac:dyDescent="0.25"/>
  <cols>
    <col min="1" max="1" width="8.85546875" style="3" customWidth="1"/>
    <col min="2" max="2" width="5.42578125" style="3" customWidth="1"/>
    <col min="3" max="3" width="19.5703125" style="3" customWidth="1"/>
    <col min="4" max="4" width="9.140625" style="3"/>
    <col min="5" max="5" width="23.42578125" style="3" customWidth="1"/>
    <col min="6" max="6" width="11.42578125" style="3" customWidth="1"/>
    <col min="7" max="7" width="12.85546875" style="3" customWidth="1"/>
    <col min="8" max="8" width="7.7109375" style="3" customWidth="1"/>
    <col min="9" max="9" width="16.42578125" style="3" customWidth="1"/>
    <col min="10" max="10" width="21.42578125" style="3" customWidth="1"/>
    <col min="11" max="11" width="9.28515625" style="3" customWidth="1"/>
    <col min="12" max="12" width="2.28515625" style="3" customWidth="1"/>
    <col min="13" max="16384" width="9.140625" style="3"/>
  </cols>
  <sheetData>
    <row r="2" spans="1:28" ht="15.75" customHeight="1" x14ac:dyDescent="0.25">
      <c r="A2" s="218" t="s">
        <v>110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</row>
    <row r="3" spans="1:28" ht="15" customHeight="1" x14ac:dyDescent="0.25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</row>
    <row r="4" spans="1:28" ht="15" customHeight="1" x14ac:dyDescent="0.25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</row>
    <row r="5" spans="1:28" ht="15" customHeight="1" x14ac:dyDescent="0.25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</row>
    <row r="6" spans="1:28" ht="6" customHeight="1" x14ac:dyDescent="0.25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</row>
    <row r="7" spans="1:28" ht="46.15" customHeight="1" thickBot="1" x14ac:dyDescent="0.25">
      <c r="A7" s="400" t="s">
        <v>121</v>
      </c>
      <c r="B7" s="400"/>
      <c r="C7" s="400"/>
      <c r="D7" s="400"/>
      <c r="E7" s="400"/>
      <c r="F7" s="400"/>
      <c r="G7" s="400"/>
      <c r="H7" s="400"/>
      <c r="I7" s="400"/>
      <c r="J7" s="400"/>
      <c r="K7" s="400"/>
      <c r="M7" s="16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</row>
    <row r="8" spans="1:28" ht="15" customHeight="1" x14ac:dyDescent="0.25">
      <c r="A8" s="401" t="s">
        <v>7</v>
      </c>
      <c r="B8" s="402"/>
      <c r="C8" s="402"/>
      <c r="D8" s="403">
        <f>'Final Account Report'!E8</f>
        <v>0</v>
      </c>
      <c r="E8" s="404"/>
      <c r="F8" s="404"/>
      <c r="G8" s="404"/>
      <c r="H8" s="404"/>
      <c r="I8" s="404"/>
      <c r="J8" s="404"/>
      <c r="K8" s="405"/>
      <c r="M8" s="355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</row>
    <row r="9" spans="1:28" ht="6.75" customHeight="1" x14ac:dyDescent="0.25">
      <c r="A9" s="396"/>
      <c r="B9" s="397"/>
      <c r="C9" s="397"/>
      <c r="D9" s="397"/>
      <c r="E9" s="397"/>
      <c r="F9" s="397"/>
      <c r="G9" s="397"/>
      <c r="H9" s="397"/>
      <c r="I9" s="397"/>
      <c r="J9" s="397"/>
      <c r="K9" s="406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</row>
    <row r="10" spans="1:28" ht="15" customHeight="1" x14ac:dyDescent="0.25">
      <c r="A10" s="407" t="s">
        <v>76</v>
      </c>
      <c r="B10" s="408"/>
      <c r="C10" s="408"/>
      <c r="D10" s="409">
        <f>'Final Account Report'!E10</f>
        <v>0</v>
      </c>
      <c r="E10" s="410"/>
      <c r="F10" s="408" t="s">
        <v>104</v>
      </c>
      <c r="G10" s="408"/>
      <c r="H10" s="408"/>
      <c r="I10" s="408"/>
      <c r="J10" s="411">
        <f>'Final Account Report'!K10</f>
        <v>0</v>
      </c>
      <c r="K10" s="412"/>
      <c r="M10" s="355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  <c r="AA10" s="358"/>
      <c r="AB10" s="358"/>
    </row>
    <row r="11" spans="1:28" ht="6.75" customHeight="1" x14ac:dyDescent="0.25">
      <c r="A11" s="396"/>
      <c r="B11" s="397"/>
      <c r="C11" s="397"/>
      <c r="D11" s="397"/>
      <c r="E11" s="397"/>
      <c r="F11" s="397"/>
      <c r="G11" s="397"/>
      <c r="H11" s="397"/>
      <c r="I11" s="397"/>
      <c r="J11" s="397"/>
      <c r="K11" s="406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</row>
    <row r="12" spans="1:28" ht="15" customHeight="1" x14ac:dyDescent="0.25">
      <c r="A12" s="407" t="s">
        <v>105</v>
      </c>
      <c r="B12" s="408"/>
      <c r="C12" s="408"/>
      <c r="D12" s="409">
        <f>'Final Account Report'!E12</f>
        <v>0</v>
      </c>
      <c r="E12" s="410"/>
      <c r="F12" s="413" t="s">
        <v>117</v>
      </c>
      <c r="G12" s="414"/>
      <c r="H12" s="414"/>
      <c r="I12" s="414"/>
      <c r="J12" s="411">
        <f>'Final Account Report'!K12</f>
        <v>0</v>
      </c>
      <c r="K12" s="412"/>
      <c r="M12" s="355"/>
      <c r="N12" s="358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8"/>
      <c r="AA12" s="358"/>
      <c r="AB12" s="358"/>
    </row>
    <row r="13" spans="1:28" ht="6.75" customHeight="1" x14ac:dyDescent="0.25">
      <c r="A13" s="396"/>
      <c r="B13" s="397"/>
      <c r="C13" s="397"/>
      <c r="D13" s="397"/>
      <c r="E13" s="397"/>
      <c r="F13" s="398"/>
      <c r="G13" s="398"/>
      <c r="H13" s="398"/>
      <c r="I13" s="398"/>
      <c r="J13" s="398"/>
      <c r="K13" s="399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</row>
    <row r="14" spans="1:28" ht="14.45" customHeight="1" x14ac:dyDescent="0.25">
      <c r="A14" s="390" t="s">
        <v>106</v>
      </c>
      <c r="B14" s="391"/>
      <c r="C14" s="391"/>
      <c r="D14" s="392">
        <f>'Final Account Report'!E14</f>
        <v>0</v>
      </c>
      <c r="E14" s="393"/>
      <c r="F14" s="214"/>
      <c r="G14" s="215"/>
      <c r="H14" s="215"/>
      <c r="I14" s="215"/>
      <c r="J14" s="394"/>
      <c r="K14" s="395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</row>
    <row r="15" spans="1:28" ht="13.5" thickBot="1" x14ac:dyDescent="0.3">
      <c r="A15" s="133"/>
      <c r="B15" s="134"/>
      <c r="C15" s="134"/>
      <c r="D15" s="134"/>
      <c r="E15" s="134"/>
      <c r="F15" s="57"/>
      <c r="G15" s="57"/>
      <c r="H15" s="57"/>
      <c r="I15" s="57"/>
      <c r="J15" s="57"/>
      <c r="K15" s="58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</row>
    <row r="16" spans="1:28" s="54" customFormat="1" x14ac:dyDescent="0.25">
      <c r="A16" s="135">
        <v>1</v>
      </c>
      <c r="B16" s="136" t="s">
        <v>119</v>
      </c>
      <c r="C16" s="137"/>
      <c r="D16" s="137"/>
      <c r="E16" s="137"/>
      <c r="F16" s="137"/>
      <c r="G16" s="137"/>
      <c r="H16" s="137"/>
      <c r="I16" s="137"/>
      <c r="J16" s="137"/>
      <c r="K16" s="138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</row>
    <row r="17" spans="1:28" ht="15" customHeight="1" x14ac:dyDescent="0.25">
      <c r="A17" s="4"/>
      <c r="B17" s="132">
        <v>1.1000000000000001</v>
      </c>
      <c r="C17" s="384" t="s">
        <v>107</v>
      </c>
      <c r="D17" s="385"/>
      <c r="E17" s="386"/>
      <c r="F17" s="387">
        <v>1</v>
      </c>
      <c r="G17" s="387"/>
      <c r="H17" s="139" t="s">
        <v>34</v>
      </c>
      <c r="I17" s="145">
        <f>'Final Account Report'!K49</f>
        <v>0</v>
      </c>
      <c r="J17" s="388">
        <f>F17*I17</f>
        <v>0</v>
      </c>
      <c r="K17" s="389"/>
      <c r="M17" s="355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  <c r="AA17" s="358"/>
      <c r="AB17" s="358"/>
    </row>
    <row r="18" spans="1:28" ht="15" customHeight="1" x14ac:dyDescent="0.25">
      <c r="A18" s="4"/>
      <c r="B18" s="132">
        <v>1.2</v>
      </c>
      <c r="C18" s="384" t="s">
        <v>98</v>
      </c>
      <c r="D18" s="385"/>
      <c r="E18" s="386"/>
      <c r="F18" s="387">
        <v>1</v>
      </c>
      <c r="G18" s="387"/>
      <c r="H18" s="139" t="s">
        <v>34</v>
      </c>
      <c r="I18" s="145">
        <f>'Final Account Report'!K50</f>
        <v>0</v>
      </c>
      <c r="J18" s="388">
        <f t="shared" ref="J18:J23" si="0">F18*I18</f>
        <v>0</v>
      </c>
      <c r="K18" s="389"/>
      <c r="M18" s="355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</row>
    <row r="19" spans="1:28" ht="15" customHeight="1" x14ac:dyDescent="0.25">
      <c r="A19" s="4"/>
      <c r="B19" s="132">
        <v>1.3</v>
      </c>
      <c r="C19" s="384" t="s">
        <v>99</v>
      </c>
      <c r="D19" s="385"/>
      <c r="E19" s="386"/>
      <c r="F19" s="387">
        <v>1</v>
      </c>
      <c r="G19" s="387"/>
      <c r="H19" s="139" t="s">
        <v>34</v>
      </c>
      <c r="I19" s="145">
        <f>'Final Account Report'!K51</f>
        <v>0</v>
      </c>
      <c r="J19" s="388">
        <f t="shared" si="0"/>
        <v>0</v>
      </c>
      <c r="K19" s="389"/>
      <c r="M19" s="355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  <c r="AA19" s="358"/>
      <c r="AB19" s="358"/>
    </row>
    <row r="20" spans="1:28" ht="15" customHeight="1" x14ac:dyDescent="0.25">
      <c r="A20" s="4"/>
      <c r="B20" s="132">
        <v>1.4</v>
      </c>
      <c r="C20" s="384" t="s">
        <v>100</v>
      </c>
      <c r="D20" s="385"/>
      <c r="E20" s="386"/>
      <c r="F20" s="387">
        <v>1</v>
      </c>
      <c r="G20" s="387"/>
      <c r="H20" s="139" t="s">
        <v>34</v>
      </c>
      <c r="I20" s="145">
        <f>'Final Account Report'!K52</f>
        <v>0</v>
      </c>
      <c r="J20" s="388">
        <f t="shared" si="0"/>
        <v>0</v>
      </c>
      <c r="K20" s="389"/>
      <c r="M20" s="355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</row>
    <row r="21" spans="1:28" ht="15" customHeight="1" x14ac:dyDescent="0.25">
      <c r="A21" s="4"/>
      <c r="B21" s="132">
        <v>1.5</v>
      </c>
      <c r="C21" s="384" t="s">
        <v>101</v>
      </c>
      <c r="D21" s="385"/>
      <c r="E21" s="386"/>
      <c r="F21" s="387">
        <v>1</v>
      </c>
      <c r="G21" s="387"/>
      <c r="H21" s="139" t="s">
        <v>34</v>
      </c>
      <c r="I21" s="145">
        <f>'Final Account Report'!K53</f>
        <v>0</v>
      </c>
      <c r="J21" s="388">
        <f t="shared" si="0"/>
        <v>0</v>
      </c>
      <c r="K21" s="389"/>
      <c r="M21" s="355"/>
      <c r="N21" s="358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358"/>
      <c r="Z21" s="358"/>
      <c r="AA21" s="358"/>
      <c r="AB21" s="358"/>
    </row>
    <row r="22" spans="1:28" ht="15" customHeight="1" x14ac:dyDescent="0.25">
      <c r="A22" s="4"/>
      <c r="B22" s="132">
        <v>1.6</v>
      </c>
      <c r="C22" s="384" t="s">
        <v>102</v>
      </c>
      <c r="D22" s="385"/>
      <c r="E22" s="386"/>
      <c r="F22" s="387">
        <v>1</v>
      </c>
      <c r="G22" s="387"/>
      <c r="H22" s="139" t="s">
        <v>34</v>
      </c>
      <c r="I22" s="145">
        <f>'Final Account Report'!K46+'Final Account Report'!K54+'Final Account Report'!K59+'Final Account Report'!K63+'Final Account Report'!K68</f>
        <v>0</v>
      </c>
      <c r="J22" s="388">
        <f t="shared" si="0"/>
        <v>0</v>
      </c>
      <c r="K22" s="389"/>
      <c r="M22" s="355"/>
      <c r="N22" s="358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358"/>
      <c r="Z22" s="358"/>
      <c r="AA22" s="358"/>
      <c r="AB22" s="358"/>
    </row>
    <row r="23" spans="1:28" ht="15" customHeight="1" x14ac:dyDescent="0.25">
      <c r="A23" s="4"/>
      <c r="B23" s="132">
        <v>1.7</v>
      </c>
      <c r="C23" s="384" t="s">
        <v>103</v>
      </c>
      <c r="D23" s="385"/>
      <c r="E23" s="386"/>
      <c r="F23" s="387">
        <v>1</v>
      </c>
      <c r="G23" s="387"/>
      <c r="H23" s="139" t="s">
        <v>34</v>
      </c>
      <c r="I23" s="145">
        <f>'Final Account Report'!K55</f>
        <v>0</v>
      </c>
      <c r="J23" s="388">
        <f t="shared" si="0"/>
        <v>0</v>
      </c>
      <c r="K23" s="389"/>
      <c r="M23" s="355"/>
      <c r="N23" s="358"/>
      <c r="O23" s="358"/>
      <c r="P23" s="358"/>
      <c r="Q23" s="358"/>
      <c r="R23" s="358"/>
      <c r="S23" s="358"/>
      <c r="T23" s="358"/>
      <c r="U23" s="358"/>
      <c r="V23" s="358"/>
      <c r="W23" s="358"/>
      <c r="X23" s="358"/>
      <c r="Y23" s="358"/>
      <c r="Z23" s="358"/>
      <c r="AA23" s="358"/>
      <c r="AB23" s="358"/>
    </row>
    <row r="24" spans="1:28" ht="6" customHeight="1" x14ac:dyDescent="0.25">
      <c r="A24" s="4"/>
      <c r="B24" s="368"/>
      <c r="C24" s="369"/>
      <c r="D24" s="369"/>
      <c r="E24" s="369"/>
      <c r="F24" s="369"/>
      <c r="G24" s="369"/>
      <c r="H24" s="369"/>
      <c r="I24" s="369"/>
      <c r="J24" s="369"/>
      <c r="K24" s="370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</row>
    <row r="25" spans="1:28" ht="15" customHeight="1" x14ac:dyDescent="0.25">
      <c r="A25" s="4"/>
      <c r="B25" s="371" t="s">
        <v>120</v>
      </c>
      <c r="C25" s="372"/>
      <c r="D25" s="372"/>
      <c r="E25" s="372"/>
      <c r="F25" s="372"/>
      <c r="G25" s="372"/>
      <c r="H25" s="372"/>
      <c r="I25" s="373"/>
      <c r="J25" s="265">
        <f>SUM(J17:K23)</f>
        <v>0</v>
      </c>
      <c r="K25" s="374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</row>
    <row r="26" spans="1:28" s="157" customFormat="1" ht="15" customHeight="1" x14ac:dyDescent="0.25">
      <c r="A26" s="156"/>
      <c r="B26" s="377" t="s">
        <v>134</v>
      </c>
      <c r="C26" s="378"/>
      <c r="D26" s="378"/>
      <c r="E26" s="378"/>
      <c r="F26" s="378"/>
      <c r="G26" s="378"/>
      <c r="H26" s="378"/>
      <c r="I26" s="379"/>
      <c r="J26" s="380">
        <f>SUM('Final Account Report'!K72:L72)</f>
        <v>0</v>
      </c>
      <c r="K26" s="381"/>
      <c r="M26" s="355"/>
      <c r="N26" s="358"/>
      <c r="O26" s="358"/>
      <c r="P26" s="358"/>
      <c r="Q26" s="358"/>
      <c r="R26" s="358"/>
      <c r="S26" s="358"/>
      <c r="T26" s="358"/>
      <c r="U26" s="358"/>
      <c r="V26" s="358"/>
      <c r="W26" s="358"/>
      <c r="X26" s="358"/>
      <c r="Y26" s="358"/>
      <c r="Z26" s="358"/>
      <c r="AA26" s="358"/>
      <c r="AB26" s="358"/>
    </row>
    <row r="27" spans="1:28" s="157" customFormat="1" ht="15" customHeight="1" x14ac:dyDescent="0.25">
      <c r="A27" s="156"/>
      <c r="B27" s="377" t="s">
        <v>135</v>
      </c>
      <c r="C27" s="378"/>
      <c r="D27" s="378"/>
      <c r="E27" s="378"/>
      <c r="F27" s="378"/>
      <c r="G27" s="378"/>
      <c r="H27" s="378"/>
      <c r="I27" s="379"/>
      <c r="J27" s="380">
        <f>SUM('Final Account Report'!K73:L73)</f>
        <v>0</v>
      </c>
      <c r="K27" s="381"/>
      <c r="M27" s="355"/>
      <c r="N27" s="358"/>
      <c r="O27" s="358"/>
      <c r="P27" s="358"/>
      <c r="Q27" s="358"/>
      <c r="R27" s="358"/>
      <c r="S27" s="358"/>
      <c r="T27" s="358"/>
      <c r="U27" s="358"/>
      <c r="V27" s="358"/>
      <c r="W27" s="358"/>
      <c r="X27" s="358"/>
      <c r="Y27" s="358"/>
      <c r="Z27" s="358"/>
      <c r="AA27" s="358"/>
      <c r="AB27" s="358"/>
    </row>
    <row r="28" spans="1:28" s="157" customFormat="1" ht="15" customHeight="1" x14ac:dyDescent="0.25">
      <c r="A28" s="156"/>
      <c r="B28" s="377" t="s">
        <v>136</v>
      </c>
      <c r="C28" s="378"/>
      <c r="D28" s="378"/>
      <c r="E28" s="378"/>
      <c r="F28" s="378"/>
      <c r="G28" s="378"/>
      <c r="H28" s="378"/>
      <c r="I28" s="379"/>
      <c r="J28" s="415"/>
      <c r="K28" s="416"/>
      <c r="M28" s="355"/>
      <c r="N28" s="358"/>
      <c r="O28" s="358"/>
      <c r="P28" s="358"/>
      <c r="Q28" s="358"/>
      <c r="R28" s="358"/>
      <c r="S28" s="358"/>
      <c r="T28" s="358"/>
      <c r="U28" s="358"/>
      <c r="V28" s="154"/>
      <c r="W28" s="154"/>
      <c r="X28" s="154"/>
      <c r="Y28" s="154"/>
      <c r="Z28" s="154"/>
      <c r="AA28" s="154"/>
      <c r="AB28" s="154"/>
    </row>
    <row r="29" spans="1:28" s="157" customFormat="1" ht="5.25" customHeight="1" x14ac:dyDescent="0.25">
      <c r="A29" s="156"/>
      <c r="B29" s="158"/>
      <c r="C29" s="159"/>
      <c r="D29" s="159"/>
      <c r="E29" s="159"/>
      <c r="F29" s="159"/>
      <c r="G29" s="159"/>
      <c r="H29" s="159"/>
      <c r="I29" s="159"/>
      <c r="J29" s="160"/>
      <c r="K29" s="161"/>
    </row>
    <row r="30" spans="1:28" s="157" customFormat="1" ht="15" customHeight="1" thickBot="1" x14ac:dyDescent="0.3">
      <c r="A30" s="156"/>
      <c r="B30" s="377" t="s">
        <v>137</v>
      </c>
      <c r="C30" s="378"/>
      <c r="D30" s="378"/>
      <c r="E30" s="378"/>
      <c r="F30" s="378"/>
      <c r="G30" s="378"/>
      <c r="H30" s="378"/>
      <c r="I30" s="379"/>
      <c r="J30" s="382">
        <f>SUM(J25:K28)</f>
        <v>0</v>
      </c>
      <c r="K30" s="383"/>
    </row>
    <row r="31" spans="1:28" ht="6.75" customHeight="1" x14ac:dyDescent="0.25">
      <c r="A31" s="140"/>
      <c r="B31" s="141"/>
      <c r="C31" s="142"/>
      <c r="D31" s="141"/>
      <c r="E31" s="141"/>
      <c r="F31" s="141"/>
      <c r="G31" s="141"/>
      <c r="H31" s="141"/>
      <c r="I31" s="141"/>
      <c r="J31" s="141"/>
      <c r="K31" s="143"/>
    </row>
    <row r="32" spans="1:28" ht="53.25" customHeight="1" thickBot="1" x14ac:dyDescent="0.3">
      <c r="A32" s="144" t="s">
        <v>108</v>
      </c>
      <c r="B32" s="375" t="s">
        <v>109</v>
      </c>
      <c r="C32" s="375"/>
      <c r="D32" s="375"/>
      <c r="E32" s="375"/>
      <c r="F32" s="375"/>
      <c r="G32" s="375"/>
      <c r="H32" s="375"/>
      <c r="I32" s="375"/>
      <c r="J32" s="375"/>
      <c r="K32" s="376"/>
    </row>
    <row r="33" spans="2:11" ht="11.1" customHeight="1" x14ac:dyDescent="0.25">
      <c r="B33" s="367"/>
      <c r="C33" s="367"/>
      <c r="D33" s="367"/>
      <c r="E33" s="367"/>
      <c r="F33" s="367"/>
      <c r="G33" s="367"/>
      <c r="H33" s="367"/>
      <c r="I33" s="367"/>
      <c r="J33" s="367"/>
      <c r="K33" s="367"/>
    </row>
    <row r="34" spans="2:11" x14ac:dyDescent="0.25">
      <c r="B34" s="367"/>
      <c r="C34" s="367"/>
      <c r="D34" s="367"/>
      <c r="E34" s="367"/>
      <c r="F34" s="367"/>
      <c r="G34" s="367"/>
      <c r="H34" s="367"/>
      <c r="I34" s="367"/>
      <c r="J34" s="367"/>
      <c r="K34" s="367"/>
    </row>
    <row r="35" spans="2:11" ht="12" customHeight="1" x14ac:dyDescent="0.25">
      <c r="B35" s="367"/>
      <c r="C35" s="367"/>
      <c r="D35" s="367"/>
      <c r="E35" s="367"/>
      <c r="F35" s="367"/>
      <c r="G35" s="367"/>
      <c r="H35" s="367"/>
      <c r="I35" s="367"/>
      <c r="J35" s="367"/>
      <c r="K35" s="367"/>
    </row>
  </sheetData>
  <sheetProtection algorithmName="SHA-512" hashValue="GfuiDJ5/ezKrE7h8RIpyq4t45VTvFc8luy2GEJcq+sUoqWWf1WXAa3QjfQrdr6winZAT8j9Ecv0qxxfki6Ev6w==" saltValue="oBo43VwsvxDjl1+7d5olAA==" spinCount="100000" sheet="1" selectLockedCells="1"/>
  <mergeCells count="67">
    <mergeCell ref="M22:AB22"/>
    <mergeCell ref="M23:AB23"/>
    <mergeCell ref="M8:AB8"/>
    <mergeCell ref="M10:AB10"/>
    <mergeCell ref="M12:AB12"/>
    <mergeCell ref="M17:AB17"/>
    <mergeCell ref="M18:AB18"/>
    <mergeCell ref="M19:AB19"/>
    <mergeCell ref="M20:AB20"/>
    <mergeCell ref="M21:AB21"/>
    <mergeCell ref="M26:AB26"/>
    <mergeCell ref="B27:I27"/>
    <mergeCell ref="J27:K27"/>
    <mergeCell ref="M27:AB27"/>
    <mergeCell ref="B28:I28"/>
    <mergeCell ref="J28:K28"/>
    <mergeCell ref="M28:U28"/>
    <mergeCell ref="A13:K13"/>
    <mergeCell ref="A2:K6"/>
    <mergeCell ref="A7:K7"/>
    <mergeCell ref="A8:C8"/>
    <mergeCell ref="D8:K8"/>
    <mergeCell ref="A9:K9"/>
    <mergeCell ref="A10:C10"/>
    <mergeCell ref="D10:E10"/>
    <mergeCell ref="F10:I10"/>
    <mergeCell ref="J10:K10"/>
    <mergeCell ref="A11:K11"/>
    <mergeCell ref="A12:C12"/>
    <mergeCell ref="D12:E12"/>
    <mergeCell ref="F12:I12"/>
    <mergeCell ref="J12:K12"/>
    <mergeCell ref="A14:C14"/>
    <mergeCell ref="D14:E14"/>
    <mergeCell ref="F14:I14"/>
    <mergeCell ref="J14:K14"/>
    <mergeCell ref="C17:E17"/>
    <mergeCell ref="F17:G17"/>
    <mergeCell ref="J17:K17"/>
    <mergeCell ref="C18:E18"/>
    <mergeCell ref="F18:G18"/>
    <mergeCell ref="J18:K18"/>
    <mergeCell ref="C19:E19"/>
    <mergeCell ref="F19:G19"/>
    <mergeCell ref="J19:K19"/>
    <mergeCell ref="C20:E20"/>
    <mergeCell ref="F20:G20"/>
    <mergeCell ref="J20:K20"/>
    <mergeCell ref="C21:E21"/>
    <mergeCell ref="F21:G21"/>
    <mergeCell ref="J21:K21"/>
    <mergeCell ref="C22:E22"/>
    <mergeCell ref="F22:G22"/>
    <mergeCell ref="J22:K22"/>
    <mergeCell ref="C23:E23"/>
    <mergeCell ref="F23:G23"/>
    <mergeCell ref="J23:K23"/>
    <mergeCell ref="B34:K35"/>
    <mergeCell ref="B24:K24"/>
    <mergeCell ref="B25:I25"/>
    <mergeCell ref="J25:K25"/>
    <mergeCell ref="B32:K32"/>
    <mergeCell ref="B33:K33"/>
    <mergeCell ref="B26:I26"/>
    <mergeCell ref="J26:K26"/>
    <mergeCell ref="B30:I30"/>
    <mergeCell ref="J30:K30"/>
  </mergeCells>
  <printOptions horizontalCentered="1"/>
  <pageMargins left="0.59055118110236227" right="0" top="0" bottom="0" header="0" footer="0"/>
  <pageSetup paperSize="8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4"/>
  <sheetViews>
    <sheetView zoomScaleNormal="100" zoomScaleSheetLayoutView="100" workbookViewId="0">
      <selection activeCell="J56" sqref="J56:L56"/>
    </sheetView>
  </sheetViews>
  <sheetFormatPr defaultColWidth="9.140625" defaultRowHeight="12.75" x14ac:dyDescent="0.2"/>
  <cols>
    <col min="1" max="1" width="2.28515625" style="1" customWidth="1"/>
    <col min="2" max="3" width="19.140625" style="9" customWidth="1"/>
    <col min="4" max="4" width="5.28515625" style="9" customWidth="1"/>
    <col min="5" max="12" width="12" style="9" customWidth="1"/>
    <col min="13" max="13" width="2.28515625" style="2" customWidth="1"/>
    <col min="14" max="14" width="9.140625" style="9"/>
    <col min="15" max="15" width="10.85546875" style="9" customWidth="1"/>
    <col min="16" max="17" width="9.140625" style="9"/>
    <col min="18" max="16384" width="9.140625" style="10"/>
  </cols>
  <sheetData>
    <row r="1" spans="2:29" s="1" customForma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29" s="3" customFormat="1" x14ac:dyDescent="0.25"/>
    <row r="3" spans="2:29" s="3" customFormat="1" ht="15.75" customHeight="1" x14ac:dyDescent="0.25">
      <c r="B3" s="218" t="s">
        <v>63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2:29" s="3" customFormat="1" ht="15" customHeight="1" x14ac:dyDescent="0.25"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2:29" s="3" customFormat="1" ht="15" customHeight="1" x14ac:dyDescent="0.25"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N5" s="194"/>
      <c r="O5" s="192"/>
      <c r="P5" s="449"/>
      <c r="Q5" s="450"/>
      <c r="R5" s="450"/>
      <c r="S5" s="450"/>
      <c r="T5" s="450"/>
      <c r="U5" s="450"/>
      <c r="V5" s="192"/>
      <c r="W5" s="192"/>
      <c r="X5" s="192"/>
      <c r="Y5" s="192"/>
      <c r="Z5" s="192"/>
      <c r="AA5" s="192"/>
      <c r="AB5" s="192"/>
      <c r="AC5" s="192"/>
    </row>
    <row r="6" spans="2:29" s="3" customFormat="1" ht="15" customHeight="1" thickBot="1" x14ac:dyDescent="0.3"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</row>
    <row r="7" spans="2:29" s="3" customFormat="1" ht="15" customHeight="1" x14ac:dyDescent="0.25">
      <c r="B7" s="220" t="s">
        <v>7</v>
      </c>
      <c r="C7" s="221"/>
      <c r="D7" s="221"/>
      <c r="E7" s="426">
        <f>'Final Account Report'!E8</f>
        <v>0</v>
      </c>
      <c r="F7" s="426"/>
      <c r="G7" s="426"/>
      <c r="H7" s="426"/>
      <c r="I7" s="426"/>
      <c r="J7" s="426"/>
      <c r="K7" s="426"/>
      <c r="L7" s="427"/>
      <c r="M7" s="21"/>
      <c r="N7" s="353"/>
      <c r="O7" s="354"/>
      <c r="P7" s="354"/>
      <c r="Q7" s="354"/>
      <c r="R7" s="354"/>
      <c r="S7" s="354"/>
      <c r="T7" s="354"/>
      <c r="U7" s="354"/>
      <c r="V7" s="354"/>
      <c r="W7" s="354"/>
      <c r="X7" s="354"/>
      <c r="Y7" s="354"/>
      <c r="Z7" s="354"/>
      <c r="AA7" s="354"/>
      <c r="AB7" s="354"/>
      <c r="AC7" s="354"/>
    </row>
    <row r="8" spans="2:29" s="3" customFormat="1" ht="6.75" customHeight="1" x14ac:dyDescent="0.25">
      <c r="B8" s="106"/>
      <c r="C8" s="102"/>
      <c r="D8" s="102"/>
      <c r="E8" s="114"/>
      <c r="F8" s="114"/>
      <c r="G8" s="114"/>
      <c r="H8" s="114"/>
      <c r="I8" s="114"/>
      <c r="J8" s="114"/>
      <c r="K8" s="114"/>
      <c r="L8" s="115"/>
      <c r="M8" s="21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</row>
    <row r="9" spans="2:29" s="3" customFormat="1" ht="15" customHeight="1" x14ac:dyDescent="0.25">
      <c r="B9" s="200" t="s">
        <v>71</v>
      </c>
      <c r="C9" s="201"/>
      <c r="D9" s="201"/>
      <c r="E9" s="451">
        <f>'Final Account Report'!E10</f>
        <v>0</v>
      </c>
      <c r="F9" s="451"/>
      <c r="G9" s="451"/>
      <c r="H9" s="451"/>
      <c r="I9" s="451"/>
      <c r="J9" s="451"/>
      <c r="K9" s="451"/>
      <c r="L9" s="452"/>
      <c r="M9" s="21"/>
      <c r="N9" s="353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</row>
    <row r="10" spans="2:29" s="3" customFormat="1" ht="6.75" customHeight="1" x14ac:dyDescent="0.25">
      <c r="B10" s="106"/>
      <c r="C10" s="102"/>
      <c r="D10" s="102"/>
      <c r="E10" s="102"/>
      <c r="F10" s="102"/>
      <c r="G10" s="102"/>
      <c r="H10" s="102"/>
      <c r="I10" s="102"/>
      <c r="J10" s="102"/>
      <c r="K10" s="102"/>
      <c r="L10" s="103"/>
      <c r="M10" s="21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</row>
    <row r="11" spans="2:29" s="3" customFormat="1" ht="15" customHeight="1" x14ac:dyDescent="0.25">
      <c r="B11" s="200" t="s">
        <v>59</v>
      </c>
      <c r="C11" s="201"/>
      <c r="D11" s="201"/>
      <c r="E11" s="424">
        <f>SUM('Final Account Report'!K77:L77)</f>
        <v>0</v>
      </c>
      <c r="F11" s="424"/>
      <c r="G11" s="424"/>
      <c r="H11" s="424"/>
      <c r="I11" s="424"/>
      <c r="J11" s="424"/>
      <c r="K11" s="424"/>
      <c r="L11" s="425"/>
      <c r="M11" s="21"/>
      <c r="N11" s="353"/>
      <c r="O11" s="354"/>
      <c r="P11" s="354"/>
      <c r="Q11" s="354"/>
      <c r="R11" s="354"/>
      <c r="S11" s="354"/>
      <c r="T11" s="354"/>
      <c r="U11" s="354"/>
      <c r="V11" s="354"/>
      <c r="W11" s="354"/>
      <c r="X11" s="354"/>
      <c r="Y11" s="354"/>
      <c r="Z11" s="354"/>
      <c r="AA11" s="354"/>
      <c r="AB11" s="354"/>
      <c r="AC11" s="354"/>
    </row>
    <row r="12" spans="2:29" s="3" customFormat="1" ht="6.75" customHeight="1" x14ac:dyDescent="0.25">
      <c r="B12" s="229"/>
      <c r="C12" s="230"/>
      <c r="D12" s="230"/>
      <c r="E12" s="230"/>
      <c r="F12" s="230"/>
      <c r="G12" s="230"/>
      <c r="H12" s="230"/>
      <c r="I12" s="232"/>
      <c r="J12" s="232"/>
      <c r="K12" s="232"/>
      <c r="L12" s="233"/>
      <c r="M12" s="21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</row>
    <row r="13" spans="2:29" s="3" customFormat="1" ht="15" customHeight="1" x14ac:dyDescent="0.25">
      <c r="B13" s="200" t="s">
        <v>60</v>
      </c>
      <c r="C13" s="201"/>
      <c r="D13" s="201"/>
      <c r="E13" s="428"/>
      <c r="F13" s="428"/>
      <c r="G13" s="428"/>
      <c r="H13" s="428"/>
      <c r="I13" s="429"/>
      <c r="J13" s="429"/>
      <c r="K13" s="429"/>
      <c r="L13" s="430"/>
      <c r="M13" s="21"/>
      <c r="N13" s="448"/>
      <c r="O13" s="354"/>
      <c r="P13" s="354"/>
      <c r="Q13" s="354"/>
      <c r="R13" s="354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</row>
    <row r="14" spans="2:29" s="3" customFormat="1" ht="6.75" customHeight="1" thickBot="1" x14ac:dyDescent="0.3">
      <c r="B14" s="234"/>
      <c r="C14" s="235"/>
      <c r="D14" s="235"/>
      <c r="E14" s="235"/>
      <c r="F14" s="235"/>
      <c r="G14" s="235"/>
      <c r="H14" s="235"/>
      <c r="I14" s="236"/>
      <c r="J14" s="236"/>
      <c r="K14" s="236"/>
      <c r="L14" s="237"/>
      <c r="M14" s="21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</row>
    <row r="15" spans="2:29" s="1" customFormat="1" x14ac:dyDescent="0.2">
      <c r="B15" s="417"/>
      <c r="C15" s="418"/>
      <c r="D15" s="418"/>
      <c r="E15" s="109"/>
      <c r="F15" s="109"/>
      <c r="G15" s="109"/>
      <c r="H15" s="109"/>
      <c r="I15" s="109"/>
      <c r="J15" s="109"/>
      <c r="K15" s="109"/>
      <c r="L15" s="24"/>
      <c r="M15" s="22"/>
      <c r="N15" s="183"/>
      <c r="O15" s="183"/>
      <c r="P15" s="183"/>
      <c r="Q15" s="183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2:29" s="1" customFormat="1" x14ac:dyDescent="0.2">
      <c r="B16" s="419"/>
      <c r="C16" s="420"/>
      <c r="D16" s="420"/>
      <c r="E16" s="431" t="s">
        <v>87</v>
      </c>
      <c r="F16" s="431"/>
      <c r="G16" s="431"/>
      <c r="H16" s="431"/>
      <c r="I16" s="431" t="s">
        <v>85</v>
      </c>
      <c r="J16" s="431"/>
      <c r="K16" s="431"/>
      <c r="L16" s="432"/>
      <c r="M16" s="22"/>
      <c r="N16" s="183"/>
      <c r="O16" s="183"/>
      <c r="P16" s="183"/>
      <c r="Q16" s="183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29" s="8" customFormat="1" ht="105" customHeight="1" x14ac:dyDescent="0.2">
      <c r="A17" s="6"/>
      <c r="B17" s="25" t="s">
        <v>26</v>
      </c>
      <c r="C17" s="433" t="s">
        <v>27</v>
      </c>
      <c r="D17" s="433"/>
      <c r="E17" s="433" t="s">
        <v>28</v>
      </c>
      <c r="F17" s="433"/>
      <c r="G17" s="434" t="s">
        <v>84</v>
      </c>
      <c r="H17" s="435"/>
      <c r="I17" s="434" t="s">
        <v>28</v>
      </c>
      <c r="J17" s="435"/>
      <c r="K17" s="434" t="s">
        <v>84</v>
      </c>
      <c r="L17" s="435"/>
      <c r="M17" s="23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</row>
    <row r="18" spans="1:29" x14ac:dyDescent="0.2">
      <c r="B18" s="436" t="s">
        <v>18</v>
      </c>
      <c r="C18" s="437" t="s">
        <v>19</v>
      </c>
      <c r="D18" s="437"/>
      <c r="E18" s="438"/>
      <c r="F18" s="438"/>
      <c r="G18" s="439">
        <f>E18</f>
        <v>0</v>
      </c>
      <c r="H18" s="439"/>
      <c r="I18" s="438"/>
      <c r="J18" s="438"/>
      <c r="K18" s="439">
        <f>I18</f>
        <v>0</v>
      </c>
      <c r="L18" s="440"/>
      <c r="M18" s="22"/>
      <c r="N18" s="183"/>
      <c r="O18" s="183"/>
      <c r="P18" s="183"/>
      <c r="Q18" s="183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</row>
    <row r="19" spans="1:29" x14ac:dyDescent="0.2">
      <c r="B19" s="436"/>
      <c r="C19" s="437" t="s">
        <v>20</v>
      </c>
      <c r="D19" s="437"/>
      <c r="E19" s="438"/>
      <c r="F19" s="438"/>
      <c r="G19" s="439">
        <f t="shared" ref="G19:G33" si="0">G18+E19</f>
        <v>0</v>
      </c>
      <c r="H19" s="439"/>
      <c r="I19" s="438"/>
      <c r="J19" s="438"/>
      <c r="K19" s="439">
        <f t="shared" ref="K19:K33" si="1">K18+I19</f>
        <v>0</v>
      </c>
      <c r="L19" s="440"/>
      <c r="M19" s="22"/>
      <c r="N19" s="183"/>
      <c r="O19" s="183"/>
      <c r="P19" s="183"/>
      <c r="Q19" s="183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</row>
    <row r="20" spans="1:29" x14ac:dyDescent="0.2">
      <c r="B20" s="436"/>
      <c r="C20" s="437" t="s">
        <v>21</v>
      </c>
      <c r="D20" s="437"/>
      <c r="E20" s="438"/>
      <c r="F20" s="438"/>
      <c r="G20" s="439">
        <f t="shared" si="0"/>
        <v>0</v>
      </c>
      <c r="H20" s="439"/>
      <c r="I20" s="438"/>
      <c r="J20" s="438"/>
      <c r="K20" s="439">
        <f t="shared" si="1"/>
        <v>0</v>
      </c>
      <c r="L20" s="440"/>
      <c r="M20" s="22"/>
      <c r="N20" s="183"/>
      <c r="O20" s="183"/>
      <c r="P20" s="183"/>
      <c r="Q20" s="183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</row>
    <row r="21" spans="1:29" x14ac:dyDescent="0.2">
      <c r="B21" s="436"/>
      <c r="C21" s="437" t="s">
        <v>22</v>
      </c>
      <c r="D21" s="437"/>
      <c r="E21" s="438"/>
      <c r="F21" s="438"/>
      <c r="G21" s="439">
        <f t="shared" si="0"/>
        <v>0</v>
      </c>
      <c r="H21" s="439"/>
      <c r="I21" s="438"/>
      <c r="J21" s="438"/>
      <c r="K21" s="439">
        <f t="shared" si="1"/>
        <v>0</v>
      </c>
      <c r="L21" s="440"/>
      <c r="M21" s="22"/>
      <c r="N21" s="183"/>
      <c r="O21" s="183"/>
      <c r="P21" s="183"/>
      <c r="Q21" s="183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</row>
    <row r="22" spans="1:29" x14ac:dyDescent="0.2">
      <c r="B22" s="436" t="s">
        <v>25</v>
      </c>
      <c r="C22" s="437" t="s">
        <v>19</v>
      </c>
      <c r="D22" s="437"/>
      <c r="E22" s="438">
        <v>0</v>
      </c>
      <c r="F22" s="438"/>
      <c r="G22" s="439">
        <f t="shared" si="0"/>
        <v>0</v>
      </c>
      <c r="H22" s="439"/>
      <c r="I22" s="438"/>
      <c r="J22" s="438"/>
      <c r="K22" s="439">
        <f t="shared" si="1"/>
        <v>0</v>
      </c>
      <c r="L22" s="440"/>
      <c r="M22" s="22"/>
      <c r="N22" s="196"/>
      <c r="O22" s="183"/>
      <c r="P22" s="183"/>
      <c r="Q22" s="183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</row>
    <row r="23" spans="1:29" x14ac:dyDescent="0.2">
      <c r="B23" s="436"/>
      <c r="C23" s="437" t="s">
        <v>20</v>
      </c>
      <c r="D23" s="437"/>
      <c r="E23" s="438"/>
      <c r="F23" s="438"/>
      <c r="G23" s="439">
        <f t="shared" si="0"/>
        <v>0</v>
      </c>
      <c r="H23" s="439"/>
      <c r="I23" s="438"/>
      <c r="J23" s="438"/>
      <c r="K23" s="439">
        <f t="shared" si="1"/>
        <v>0</v>
      </c>
      <c r="L23" s="440"/>
      <c r="M23" s="22"/>
      <c r="N23" s="163"/>
      <c r="O23" s="163"/>
      <c r="P23" s="163"/>
      <c r="Q23" s="16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</row>
    <row r="24" spans="1:29" x14ac:dyDescent="0.2">
      <c r="B24" s="436"/>
      <c r="C24" s="437" t="s">
        <v>21</v>
      </c>
      <c r="D24" s="437"/>
      <c r="E24" s="438"/>
      <c r="F24" s="438"/>
      <c r="G24" s="439">
        <f t="shared" si="0"/>
        <v>0</v>
      </c>
      <c r="H24" s="439"/>
      <c r="I24" s="438"/>
      <c r="J24" s="438"/>
      <c r="K24" s="439">
        <f t="shared" si="1"/>
        <v>0</v>
      </c>
      <c r="L24" s="440"/>
      <c r="M24" s="22"/>
    </row>
    <row r="25" spans="1:29" x14ac:dyDescent="0.2">
      <c r="B25" s="436"/>
      <c r="C25" s="437" t="s">
        <v>22</v>
      </c>
      <c r="D25" s="437"/>
      <c r="E25" s="438"/>
      <c r="F25" s="438"/>
      <c r="G25" s="439">
        <f t="shared" si="0"/>
        <v>0</v>
      </c>
      <c r="H25" s="439"/>
      <c r="I25" s="438"/>
      <c r="J25" s="438"/>
      <c r="K25" s="439">
        <f t="shared" si="1"/>
        <v>0</v>
      </c>
      <c r="L25" s="440"/>
      <c r="M25" s="22"/>
    </row>
    <row r="26" spans="1:29" x14ac:dyDescent="0.2">
      <c r="B26" s="436" t="s">
        <v>24</v>
      </c>
      <c r="C26" s="437" t="s">
        <v>19</v>
      </c>
      <c r="D26" s="437"/>
      <c r="E26" s="438"/>
      <c r="F26" s="438"/>
      <c r="G26" s="439">
        <f t="shared" si="0"/>
        <v>0</v>
      </c>
      <c r="H26" s="439"/>
      <c r="I26" s="438"/>
      <c r="J26" s="438"/>
      <c r="K26" s="439">
        <f t="shared" si="1"/>
        <v>0</v>
      </c>
      <c r="L26" s="440"/>
      <c r="M26" s="22"/>
    </row>
    <row r="27" spans="1:29" x14ac:dyDescent="0.2">
      <c r="B27" s="436"/>
      <c r="C27" s="437" t="s">
        <v>20</v>
      </c>
      <c r="D27" s="437"/>
      <c r="E27" s="438"/>
      <c r="F27" s="438"/>
      <c r="G27" s="439">
        <f t="shared" si="0"/>
        <v>0</v>
      </c>
      <c r="H27" s="439"/>
      <c r="I27" s="438"/>
      <c r="J27" s="438"/>
      <c r="K27" s="439">
        <f t="shared" si="1"/>
        <v>0</v>
      </c>
      <c r="L27" s="440"/>
      <c r="M27" s="22"/>
    </row>
    <row r="28" spans="1:29" x14ac:dyDescent="0.2">
      <c r="B28" s="436"/>
      <c r="C28" s="437" t="s">
        <v>21</v>
      </c>
      <c r="D28" s="437"/>
      <c r="E28" s="438"/>
      <c r="F28" s="438"/>
      <c r="G28" s="439">
        <f t="shared" si="0"/>
        <v>0</v>
      </c>
      <c r="H28" s="439"/>
      <c r="I28" s="438"/>
      <c r="J28" s="438"/>
      <c r="K28" s="439">
        <f t="shared" si="1"/>
        <v>0</v>
      </c>
      <c r="L28" s="440"/>
      <c r="M28" s="22"/>
    </row>
    <row r="29" spans="1:29" x14ac:dyDescent="0.2">
      <c r="B29" s="436"/>
      <c r="C29" s="437" t="s">
        <v>22</v>
      </c>
      <c r="D29" s="437"/>
      <c r="E29" s="438"/>
      <c r="F29" s="438"/>
      <c r="G29" s="439">
        <f t="shared" si="0"/>
        <v>0</v>
      </c>
      <c r="H29" s="439"/>
      <c r="I29" s="438"/>
      <c r="J29" s="438"/>
      <c r="K29" s="439">
        <f t="shared" si="1"/>
        <v>0</v>
      </c>
      <c r="L29" s="440"/>
      <c r="M29" s="22"/>
    </row>
    <row r="30" spans="1:29" x14ac:dyDescent="0.2">
      <c r="B30" s="436" t="s">
        <v>23</v>
      </c>
      <c r="C30" s="437" t="s">
        <v>19</v>
      </c>
      <c r="D30" s="437"/>
      <c r="E30" s="438"/>
      <c r="F30" s="438"/>
      <c r="G30" s="439">
        <f t="shared" si="0"/>
        <v>0</v>
      </c>
      <c r="H30" s="439"/>
      <c r="I30" s="438"/>
      <c r="J30" s="438"/>
      <c r="K30" s="439">
        <f t="shared" si="1"/>
        <v>0</v>
      </c>
      <c r="L30" s="440"/>
      <c r="M30" s="22"/>
    </row>
    <row r="31" spans="1:29" x14ac:dyDescent="0.2">
      <c r="B31" s="436"/>
      <c r="C31" s="437" t="s">
        <v>20</v>
      </c>
      <c r="D31" s="437"/>
      <c r="E31" s="438"/>
      <c r="F31" s="438"/>
      <c r="G31" s="439">
        <f t="shared" si="0"/>
        <v>0</v>
      </c>
      <c r="H31" s="439"/>
      <c r="I31" s="438"/>
      <c r="J31" s="438"/>
      <c r="K31" s="439">
        <f t="shared" si="1"/>
        <v>0</v>
      </c>
      <c r="L31" s="440"/>
      <c r="M31" s="22"/>
    </row>
    <row r="32" spans="1:29" x14ac:dyDescent="0.2">
      <c r="B32" s="436"/>
      <c r="C32" s="437" t="s">
        <v>21</v>
      </c>
      <c r="D32" s="437"/>
      <c r="E32" s="438"/>
      <c r="F32" s="438"/>
      <c r="G32" s="439">
        <f t="shared" si="0"/>
        <v>0</v>
      </c>
      <c r="H32" s="439"/>
      <c r="I32" s="438"/>
      <c r="J32" s="438"/>
      <c r="K32" s="439">
        <f t="shared" si="1"/>
        <v>0</v>
      </c>
      <c r="L32" s="440"/>
      <c r="M32" s="22"/>
    </row>
    <row r="33" spans="2:13" x14ac:dyDescent="0.2">
      <c r="B33" s="436"/>
      <c r="C33" s="437" t="s">
        <v>22</v>
      </c>
      <c r="D33" s="437"/>
      <c r="E33" s="438"/>
      <c r="F33" s="438"/>
      <c r="G33" s="439">
        <f t="shared" si="0"/>
        <v>0</v>
      </c>
      <c r="H33" s="439"/>
      <c r="I33" s="438"/>
      <c r="J33" s="438"/>
      <c r="K33" s="439">
        <f t="shared" si="1"/>
        <v>0</v>
      </c>
      <c r="L33" s="440"/>
      <c r="M33" s="22"/>
    </row>
    <row r="34" spans="2:13" x14ac:dyDescent="0.2">
      <c r="B34" s="26"/>
      <c r="C34" s="27"/>
      <c r="D34" s="27"/>
      <c r="E34" s="27"/>
      <c r="F34" s="27"/>
      <c r="G34" s="27"/>
      <c r="H34" s="27"/>
      <c r="I34" s="28"/>
      <c r="J34" s="28"/>
      <c r="K34" s="28"/>
      <c r="L34" s="29"/>
      <c r="M34" s="22"/>
    </row>
    <row r="35" spans="2:13" x14ac:dyDescent="0.2">
      <c r="B35" s="26"/>
      <c r="C35" s="27"/>
      <c r="D35" s="27"/>
      <c r="E35" s="27"/>
      <c r="F35" s="27"/>
      <c r="G35" s="27"/>
      <c r="H35" s="27"/>
      <c r="I35" s="28"/>
      <c r="J35" s="28"/>
      <c r="K35" s="28"/>
      <c r="L35" s="29"/>
      <c r="M35" s="22"/>
    </row>
    <row r="36" spans="2:13" x14ac:dyDescent="0.2">
      <c r="B36" s="26"/>
      <c r="C36" s="27"/>
      <c r="D36" s="27"/>
      <c r="E36" s="27"/>
      <c r="F36" s="27"/>
      <c r="G36" s="27"/>
      <c r="H36" s="27"/>
      <c r="I36" s="28"/>
      <c r="J36" s="28"/>
      <c r="K36" s="28"/>
      <c r="L36" s="29"/>
      <c r="M36" s="22"/>
    </row>
    <row r="37" spans="2:13" x14ac:dyDescent="0.2">
      <c r="B37" s="26"/>
      <c r="C37" s="27"/>
      <c r="D37" s="27"/>
      <c r="E37" s="27"/>
      <c r="F37" s="27"/>
      <c r="G37" s="27"/>
      <c r="H37" s="27"/>
      <c r="I37" s="28"/>
      <c r="J37" s="28"/>
      <c r="K37" s="28"/>
      <c r="L37" s="29"/>
      <c r="M37" s="22"/>
    </row>
    <row r="38" spans="2:13" x14ac:dyDescent="0.2">
      <c r="B38" s="26"/>
      <c r="C38" s="27"/>
      <c r="D38" s="27"/>
      <c r="E38" s="27"/>
      <c r="F38" s="27"/>
      <c r="G38" s="27"/>
      <c r="H38" s="27"/>
      <c r="I38" s="28"/>
      <c r="J38" s="28"/>
      <c r="K38" s="28"/>
      <c r="L38" s="29"/>
      <c r="M38" s="22"/>
    </row>
    <row r="39" spans="2:13" x14ac:dyDescent="0.2">
      <c r="B39" s="26"/>
      <c r="C39" s="27"/>
      <c r="D39" s="27"/>
      <c r="E39" s="27"/>
      <c r="F39" s="27"/>
      <c r="G39" s="27"/>
      <c r="H39" s="27"/>
      <c r="I39" s="28"/>
      <c r="J39" s="28"/>
      <c r="K39" s="28"/>
      <c r="L39" s="29"/>
      <c r="M39" s="22"/>
    </row>
    <row r="40" spans="2:13" x14ac:dyDescent="0.2">
      <c r="B40" s="26"/>
      <c r="C40" s="27"/>
      <c r="D40" s="27"/>
      <c r="E40" s="27"/>
      <c r="F40" s="27"/>
      <c r="G40" s="27"/>
      <c r="H40" s="27"/>
      <c r="I40" s="28"/>
      <c r="J40" s="28"/>
      <c r="K40" s="28"/>
      <c r="L40" s="29"/>
      <c r="M40" s="22"/>
    </row>
    <row r="41" spans="2:13" x14ac:dyDescent="0.2">
      <c r="B41" s="26"/>
      <c r="C41" s="27"/>
      <c r="D41" s="27"/>
      <c r="E41" s="27"/>
      <c r="F41" s="27"/>
      <c r="G41" s="27"/>
      <c r="H41" s="27"/>
      <c r="I41" s="28"/>
      <c r="J41" s="28"/>
      <c r="K41" s="28"/>
      <c r="L41" s="29"/>
      <c r="M41" s="22"/>
    </row>
    <row r="42" spans="2:13" x14ac:dyDescent="0.2">
      <c r="B42" s="26"/>
      <c r="C42" s="27"/>
      <c r="D42" s="27"/>
      <c r="E42" s="27"/>
      <c r="F42" s="27"/>
      <c r="G42" s="27"/>
      <c r="H42" s="27"/>
      <c r="I42" s="28"/>
      <c r="J42" s="28"/>
      <c r="K42" s="28"/>
      <c r="L42" s="29"/>
      <c r="M42" s="22"/>
    </row>
    <row r="43" spans="2:13" x14ac:dyDescent="0.2">
      <c r="B43" s="26"/>
      <c r="C43" s="27"/>
      <c r="D43" s="27"/>
      <c r="E43" s="27"/>
      <c r="F43" s="27"/>
      <c r="G43" s="27"/>
      <c r="H43" s="27"/>
      <c r="I43" s="28"/>
      <c r="J43" s="28"/>
      <c r="K43" s="28"/>
      <c r="L43" s="29"/>
      <c r="M43" s="22"/>
    </row>
    <row r="44" spans="2:13" x14ac:dyDescent="0.2">
      <c r="B44" s="26"/>
      <c r="C44" s="27"/>
      <c r="D44" s="27"/>
      <c r="E44" s="27"/>
      <c r="F44" s="27"/>
      <c r="G44" s="27"/>
      <c r="H44" s="27"/>
      <c r="I44" s="28"/>
      <c r="J44" s="28"/>
      <c r="K44" s="28"/>
      <c r="L44" s="29"/>
      <c r="M44" s="22"/>
    </row>
    <row r="45" spans="2:13" x14ac:dyDescent="0.2">
      <c r="B45" s="26"/>
      <c r="C45" s="27"/>
      <c r="D45" s="27"/>
      <c r="E45" s="27"/>
      <c r="F45" s="27"/>
      <c r="G45" s="27"/>
      <c r="H45" s="27"/>
      <c r="I45" s="28"/>
      <c r="J45" s="28"/>
      <c r="K45" s="28"/>
      <c r="L45" s="29"/>
      <c r="M45" s="22"/>
    </row>
    <row r="46" spans="2:13" x14ac:dyDescent="0.2">
      <c r="B46" s="26"/>
      <c r="C46" s="27"/>
      <c r="D46" s="27"/>
      <c r="E46" s="27"/>
      <c r="F46" s="27"/>
      <c r="G46" s="27"/>
      <c r="H46" s="27"/>
      <c r="I46" s="28"/>
      <c r="J46" s="28"/>
      <c r="K46" s="28"/>
      <c r="L46" s="29"/>
      <c r="M46" s="22"/>
    </row>
    <row r="47" spans="2:13" x14ac:dyDescent="0.2">
      <c r="B47" s="26"/>
      <c r="C47" s="27"/>
      <c r="D47" s="27"/>
      <c r="E47" s="27"/>
      <c r="F47" s="27"/>
      <c r="G47" s="27"/>
      <c r="H47" s="27"/>
      <c r="I47" s="28"/>
      <c r="J47" s="28"/>
      <c r="K47" s="28"/>
      <c r="L47" s="29"/>
      <c r="M47" s="22"/>
    </row>
    <row r="48" spans="2:13" x14ac:dyDescent="0.2">
      <c r="B48" s="26"/>
      <c r="C48" s="27"/>
      <c r="D48" s="27"/>
      <c r="E48" s="27"/>
      <c r="F48" s="27"/>
      <c r="G48" s="27"/>
      <c r="H48" s="27"/>
      <c r="I48" s="28"/>
      <c r="J48" s="28"/>
      <c r="K48" s="28"/>
      <c r="L48" s="29"/>
      <c r="M48" s="22"/>
    </row>
    <row r="49" spans="1:17" x14ac:dyDescent="0.2">
      <c r="B49" s="26"/>
      <c r="C49" s="27"/>
      <c r="D49" s="27"/>
      <c r="E49" s="27"/>
      <c r="F49" s="27"/>
      <c r="G49" s="27"/>
      <c r="H49" s="27"/>
      <c r="I49" s="28"/>
      <c r="J49" s="28"/>
      <c r="K49" s="28"/>
      <c r="L49" s="29"/>
      <c r="M49" s="22"/>
    </row>
    <row r="50" spans="1:17" x14ac:dyDescent="0.2">
      <c r="B50" s="26"/>
      <c r="C50" s="27"/>
      <c r="D50" s="27"/>
      <c r="E50" s="27"/>
      <c r="F50" s="27"/>
      <c r="G50" s="27"/>
      <c r="H50" s="27"/>
      <c r="I50" s="28"/>
      <c r="J50" s="28"/>
      <c r="K50" s="28"/>
      <c r="L50" s="29"/>
      <c r="M50" s="22"/>
    </row>
    <row r="51" spans="1:17" x14ac:dyDescent="0.2">
      <c r="B51" s="26"/>
      <c r="C51" s="27"/>
      <c r="D51" s="27"/>
      <c r="E51" s="27"/>
      <c r="F51" s="27"/>
      <c r="G51" s="27"/>
      <c r="H51" s="27"/>
      <c r="I51" s="28"/>
      <c r="J51" s="28"/>
      <c r="K51" s="28"/>
      <c r="L51" s="29"/>
      <c r="M51" s="22"/>
    </row>
    <row r="52" spans="1:17" x14ac:dyDescent="0.2">
      <c r="B52" s="26"/>
      <c r="C52" s="27"/>
      <c r="D52" s="27"/>
      <c r="E52" s="27"/>
      <c r="F52" s="27"/>
      <c r="G52" s="27"/>
      <c r="H52" s="27"/>
      <c r="I52" s="28"/>
      <c r="J52" s="28"/>
      <c r="K52" s="28"/>
      <c r="L52" s="29"/>
      <c r="M52" s="22"/>
    </row>
    <row r="53" spans="1:17" s="1" customFormat="1" ht="13.5" thickBot="1" x14ac:dyDescent="0.25">
      <c r="B53" s="30"/>
      <c r="C53" s="31"/>
      <c r="D53" s="31"/>
      <c r="E53" s="31"/>
      <c r="F53" s="31"/>
      <c r="G53" s="31"/>
      <c r="H53" s="31"/>
      <c r="I53" s="31"/>
      <c r="J53" s="31"/>
      <c r="K53" s="31"/>
      <c r="L53" s="32"/>
      <c r="M53" s="22"/>
      <c r="N53" s="2"/>
      <c r="O53" s="2"/>
      <c r="P53" s="2"/>
      <c r="Q53" s="2"/>
    </row>
    <row r="54" spans="1:17" ht="6.75" customHeight="1" thickBot="1" x14ac:dyDescent="0.25">
      <c r="B54" s="5"/>
      <c r="C54" s="22"/>
      <c r="D54" s="22"/>
      <c r="E54" s="22"/>
      <c r="F54" s="22"/>
      <c r="G54" s="22"/>
      <c r="H54" s="22"/>
      <c r="I54" s="22"/>
      <c r="J54" s="22"/>
      <c r="K54" s="22"/>
      <c r="L54" s="33"/>
    </row>
    <row r="55" spans="1:17" s="20" customFormat="1" x14ac:dyDescent="0.2">
      <c r="A55" s="16"/>
      <c r="B55" s="88" t="s">
        <v>2</v>
      </c>
      <c r="C55" s="453" t="s">
        <v>3</v>
      </c>
      <c r="D55" s="453"/>
      <c r="E55" s="453"/>
      <c r="F55" s="453"/>
      <c r="G55" s="453"/>
      <c r="H55" s="453"/>
      <c r="I55" s="453"/>
      <c r="J55" s="34" t="s">
        <v>29</v>
      </c>
      <c r="K55" s="34" t="s">
        <v>30</v>
      </c>
      <c r="L55" s="35" t="s">
        <v>6</v>
      </c>
      <c r="M55" s="18"/>
      <c r="N55" s="19"/>
      <c r="O55" s="19"/>
      <c r="P55" s="19"/>
      <c r="Q55" s="19"/>
    </row>
    <row r="56" spans="1:17" x14ac:dyDescent="0.2">
      <c r="B56" s="125"/>
      <c r="C56" s="441"/>
      <c r="D56" s="441"/>
      <c r="E56" s="441"/>
      <c r="F56" s="441"/>
      <c r="G56" s="441"/>
      <c r="H56" s="441"/>
      <c r="I56" s="441"/>
      <c r="J56" s="126"/>
      <c r="K56" s="126"/>
      <c r="L56" s="127"/>
    </row>
    <row r="57" spans="1:17" x14ac:dyDescent="0.2">
      <c r="B57" s="125"/>
      <c r="C57" s="441"/>
      <c r="D57" s="441"/>
      <c r="E57" s="441"/>
      <c r="F57" s="441"/>
      <c r="G57" s="441"/>
      <c r="H57" s="441"/>
      <c r="I57" s="441"/>
      <c r="J57" s="126"/>
      <c r="K57" s="126"/>
      <c r="L57" s="127"/>
    </row>
    <row r="58" spans="1:17" ht="6.75" customHeight="1" thickBot="1" x14ac:dyDescent="0.25">
      <c r="B58" s="421"/>
      <c r="C58" s="422"/>
      <c r="D58" s="422"/>
      <c r="E58" s="422"/>
      <c r="F58" s="422"/>
      <c r="G58" s="422"/>
      <c r="H58" s="422"/>
      <c r="I58" s="422"/>
      <c r="J58" s="422"/>
      <c r="K58" s="422"/>
      <c r="L58" s="423"/>
    </row>
    <row r="59" spans="1:17" x14ac:dyDescent="0.2">
      <c r="B59" s="36" t="s">
        <v>31</v>
      </c>
      <c r="C59" s="109"/>
      <c r="D59" s="109"/>
      <c r="E59" s="109"/>
      <c r="F59" s="109"/>
      <c r="G59" s="109"/>
      <c r="H59" s="109"/>
      <c r="I59" s="109"/>
      <c r="J59" s="109"/>
      <c r="K59" s="109"/>
      <c r="L59" s="24"/>
    </row>
    <row r="60" spans="1:17" x14ac:dyDescent="0.2">
      <c r="B60" s="442" t="s">
        <v>61</v>
      </c>
      <c r="C60" s="443"/>
      <c r="D60" s="443"/>
      <c r="E60" s="443"/>
      <c r="F60" s="443"/>
      <c r="G60" s="443"/>
      <c r="H60" s="443"/>
      <c r="I60" s="443"/>
      <c r="J60" s="443"/>
      <c r="K60" s="443"/>
      <c r="L60" s="444"/>
    </row>
    <row r="61" spans="1:17" x14ac:dyDescent="0.2">
      <c r="B61" s="442"/>
      <c r="C61" s="443"/>
      <c r="D61" s="443"/>
      <c r="E61" s="443"/>
      <c r="F61" s="443"/>
      <c r="G61" s="443"/>
      <c r="H61" s="443"/>
      <c r="I61" s="443"/>
      <c r="J61" s="443"/>
      <c r="K61" s="443"/>
      <c r="L61" s="444"/>
    </row>
    <row r="62" spans="1:17" x14ac:dyDescent="0.2">
      <c r="B62" s="442"/>
      <c r="C62" s="443"/>
      <c r="D62" s="443"/>
      <c r="E62" s="443"/>
      <c r="F62" s="443"/>
      <c r="G62" s="443"/>
      <c r="H62" s="443"/>
      <c r="I62" s="443"/>
      <c r="J62" s="443"/>
      <c r="K62" s="443"/>
      <c r="L62" s="444"/>
    </row>
    <row r="63" spans="1:17" x14ac:dyDescent="0.2">
      <c r="B63" s="442"/>
      <c r="C63" s="443"/>
      <c r="D63" s="443"/>
      <c r="E63" s="443"/>
      <c r="F63" s="443"/>
      <c r="G63" s="443"/>
      <c r="H63" s="443"/>
      <c r="I63" s="443"/>
      <c r="J63" s="443"/>
      <c r="K63" s="443"/>
      <c r="L63" s="444"/>
    </row>
    <row r="64" spans="1:17" ht="13.5" thickBot="1" x14ac:dyDescent="0.25">
      <c r="B64" s="445"/>
      <c r="C64" s="446"/>
      <c r="D64" s="446"/>
      <c r="E64" s="446"/>
      <c r="F64" s="446"/>
      <c r="G64" s="446"/>
      <c r="H64" s="446"/>
      <c r="I64" s="446"/>
      <c r="J64" s="446"/>
      <c r="K64" s="446"/>
      <c r="L64" s="447"/>
    </row>
  </sheetData>
  <sheetProtection algorithmName="SHA-512" hashValue="MCFLv6jHVQHbsdA9wlvFJY/WVMuwH4QgarT43sl3tESQMvwFifATDPZdN/LyinZgqELksfzT/OP7blkI6//Kmw==" saltValue="UmYfSw3vbxFDAbSxOaie9w==" spinCount="100000" sheet="1" selectLockedCells="1"/>
  <mergeCells count="114">
    <mergeCell ref="N13:R13"/>
    <mergeCell ref="N7:AC7"/>
    <mergeCell ref="N9:AC9"/>
    <mergeCell ref="N11:AC11"/>
    <mergeCell ref="P5:U5"/>
    <mergeCell ref="B9:D9"/>
    <mergeCell ref="E9:L9"/>
    <mergeCell ref="C55:I55"/>
    <mergeCell ref="C56:I56"/>
    <mergeCell ref="C30:D30"/>
    <mergeCell ref="E30:F30"/>
    <mergeCell ref="G30:H30"/>
    <mergeCell ref="I30:J30"/>
    <mergeCell ref="B26:B29"/>
    <mergeCell ref="C26:D26"/>
    <mergeCell ref="E26:F26"/>
    <mergeCell ref="G26:H26"/>
    <mergeCell ref="I26:J26"/>
    <mergeCell ref="K26:L26"/>
    <mergeCell ref="K27:L27"/>
    <mergeCell ref="C28:D28"/>
    <mergeCell ref="E28:F28"/>
    <mergeCell ref="G28:H28"/>
    <mergeCell ref="I28:J28"/>
    <mergeCell ref="C57:I57"/>
    <mergeCell ref="E29:F29"/>
    <mergeCell ref="G29:H29"/>
    <mergeCell ref="I29:J29"/>
    <mergeCell ref="B60:L64"/>
    <mergeCell ref="C32:D32"/>
    <mergeCell ref="E32:F32"/>
    <mergeCell ref="G32:H32"/>
    <mergeCell ref="I32:J32"/>
    <mergeCell ref="K32:L32"/>
    <mergeCell ref="C33:D33"/>
    <mergeCell ref="E33:F33"/>
    <mergeCell ref="G33:H33"/>
    <mergeCell ref="I33:J33"/>
    <mergeCell ref="K33:L33"/>
    <mergeCell ref="K30:L30"/>
    <mergeCell ref="C31:D31"/>
    <mergeCell ref="E31:F31"/>
    <mergeCell ref="G31:H31"/>
    <mergeCell ref="I31:J31"/>
    <mergeCell ref="K31:L31"/>
    <mergeCell ref="C29:D29"/>
    <mergeCell ref="K29:L29"/>
    <mergeCell ref="B30:B33"/>
    <mergeCell ref="K28:L28"/>
    <mergeCell ref="C27:D27"/>
    <mergeCell ref="E27:F27"/>
    <mergeCell ref="G27:H27"/>
    <mergeCell ref="I27:J27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C20:D20"/>
    <mergeCell ref="E20:F20"/>
    <mergeCell ref="G20:H20"/>
    <mergeCell ref="I20:J20"/>
    <mergeCell ref="K20:L20"/>
    <mergeCell ref="C23:D23"/>
    <mergeCell ref="E23:F23"/>
    <mergeCell ref="G23:H23"/>
    <mergeCell ref="I23:J23"/>
    <mergeCell ref="K23:L23"/>
    <mergeCell ref="C21:D21"/>
    <mergeCell ref="E21:F21"/>
    <mergeCell ref="G21:H21"/>
    <mergeCell ref="I21:J21"/>
    <mergeCell ref="K21:L21"/>
    <mergeCell ref="I22:J22"/>
    <mergeCell ref="K22:L22"/>
    <mergeCell ref="C18:D18"/>
    <mergeCell ref="E18:F18"/>
    <mergeCell ref="G18:H18"/>
    <mergeCell ref="I18:J18"/>
    <mergeCell ref="K18:L18"/>
    <mergeCell ref="C19:D19"/>
    <mergeCell ref="E19:F19"/>
    <mergeCell ref="G19:H19"/>
    <mergeCell ref="I19:J19"/>
    <mergeCell ref="K19:L19"/>
    <mergeCell ref="B14:L14"/>
    <mergeCell ref="B15:D16"/>
    <mergeCell ref="B58:L58"/>
    <mergeCell ref="B3:L5"/>
    <mergeCell ref="B7:D7"/>
    <mergeCell ref="B11:D11"/>
    <mergeCell ref="B13:D13"/>
    <mergeCell ref="E11:L11"/>
    <mergeCell ref="E7:L7"/>
    <mergeCell ref="E13:H13"/>
    <mergeCell ref="I13:L13"/>
    <mergeCell ref="B12:L12"/>
    <mergeCell ref="E16:H16"/>
    <mergeCell ref="I16:L16"/>
    <mergeCell ref="C17:D17"/>
    <mergeCell ref="E17:F17"/>
    <mergeCell ref="G17:H17"/>
    <mergeCell ref="I17:J17"/>
    <mergeCell ref="K17:L17"/>
    <mergeCell ref="B22:B25"/>
    <mergeCell ref="C22:D22"/>
    <mergeCell ref="E22:F22"/>
    <mergeCell ref="G22:H22"/>
    <mergeCell ref="B18:B21"/>
  </mergeCells>
  <printOptions horizontalCentered="1" verticalCentered="1"/>
  <pageMargins left="0" right="0" top="0" bottom="0" header="0" footer="0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52"/>
  <sheetViews>
    <sheetView zoomScaleNormal="100" zoomScaleSheetLayoutView="100" workbookViewId="0">
      <selection activeCell="B35" sqref="B35:H47"/>
    </sheetView>
  </sheetViews>
  <sheetFormatPr defaultColWidth="9.140625" defaultRowHeight="12.75" x14ac:dyDescent="0.2"/>
  <cols>
    <col min="1" max="1" width="2.28515625" style="1" customWidth="1"/>
    <col min="2" max="2" width="9.7109375" style="9" customWidth="1"/>
    <col min="3" max="4" width="23.42578125" style="9" customWidth="1"/>
    <col min="5" max="6" width="19.85546875" style="9" customWidth="1"/>
    <col min="7" max="8" width="19" style="9" customWidth="1"/>
    <col min="9" max="9" width="2.28515625" style="2" customWidth="1"/>
    <col min="10" max="10" width="9.140625" style="148"/>
    <col min="11" max="11" width="11.85546875" style="9" customWidth="1"/>
    <col min="12" max="13" width="9.140625" style="9"/>
    <col min="14" max="16384" width="9.140625" style="10"/>
  </cols>
  <sheetData>
    <row r="1" spans="1:17" s="1" customFormat="1" x14ac:dyDescent="0.2">
      <c r="B1" s="2"/>
      <c r="C1" s="2"/>
      <c r="D1" s="2"/>
      <c r="E1" s="2"/>
      <c r="F1" s="2"/>
      <c r="G1" s="2"/>
      <c r="H1" s="2"/>
      <c r="I1" s="2"/>
      <c r="J1" s="148"/>
      <c r="K1" s="2"/>
      <c r="L1" s="2"/>
      <c r="M1" s="2"/>
    </row>
    <row r="2" spans="1:17" s="3" customFormat="1" x14ac:dyDescent="0.25">
      <c r="J2" s="149"/>
    </row>
    <row r="3" spans="1:17" s="3" customFormat="1" ht="15.75" customHeight="1" x14ac:dyDescent="0.25">
      <c r="B3" s="218" t="s">
        <v>88</v>
      </c>
      <c r="C3" s="218"/>
      <c r="D3" s="218"/>
      <c r="E3" s="218"/>
      <c r="F3" s="218"/>
      <c r="G3" s="218"/>
      <c r="H3" s="218"/>
      <c r="J3" s="149"/>
    </row>
    <row r="4" spans="1:17" s="3" customFormat="1" ht="15" customHeight="1" x14ac:dyDescent="0.25">
      <c r="B4" s="218"/>
      <c r="C4" s="218"/>
      <c r="D4" s="218"/>
      <c r="E4" s="218"/>
      <c r="F4" s="218"/>
      <c r="G4" s="218"/>
      <c r="H4" s="218"/>
      <c r="J4" s="149"/>
    </row>
    <row r="5" spans="1:17" s="3" customFormat="1" ht="15" customHeight="1" x14ac:dyDescent="0.25">
      <c r="B5" s="218"/>
      <c r="C5" s="218"/>
      <c r="D5" s="218"/>
      <c r="E5" s="218"/>
      <c r="F5" s="218"/>
      <c r="G5" s="218"/>
      <c r="H5" s="218"/>
      <c r="J5" s="180"/>
      <c r="K5" s="178"/>
      <c r="L5" s="178"/>
      <c r="M5" s="178"/>
      <c r="N5" s="178"/>
      <c r="O5" s="178"/>
      <c r="P5" s="178"/>
      <c r="Q5" s="178"/>
    </row>
    <row r="6" spans="1:17" s="3" customFormat="1" ht="15" customHeight="1" thickBot="1" x14ac:dyDescent="0.3">
      <c r="B6" s="104"/>
      <c r="C6" s="104"/>
      <c r="D6" s="104"/>
      <c r="E6" s="104"/>
      <c r="F6" s="104"/>
      <c r="G6" s="104"/>
      <c r="H6" s="104"/>
      <c r="J6" s="188"/>
      <c r="K6" s="190"/>
      <c r="L6" s="361"/>
      <c r="M6" s="362"/>
      <c r="N6" s="362"/>
      <c r="O6" s="362"/>
      <c r="P6" s="362"/>
      <c r="Q6" s="362"/>
    </row>
    <row r="7" spans="1:17" s="3" customFormat="1" ht="15" customHeight="1" x14ac:dyDescent="0.25">
      <c r="B7" s="50" t="s">
        <v>7</v>
      </c>
      <c r="C7" s="51"/>
      <c r="D7" s="426">
        <f>'Final Account Report'!E8</f>
        <v>0</v>
      </c>
      <c r="E7" s="426"/>
      <c r="F7" s="426"/>
      <c r="G7" s="426"/>
      <c r="H7" s="427"/>
      <c r="I7" s="21"/>
      <c r="J7" s="182"/>
      <c r="K7" s="182"/>
      <c r="L7" s="182"/>
      <c r="M7" s="182"/>
      <c r="N7" s="182"/>
      <c r="O7" s="182"/>
      <c r="P7" s="182"/>
      <c r="Q7" s="182"/>
    </row>
    <row r="8" spans="1:17" s="3" customFormat="1" ht="6.75" customHeight="1" x14ac:dyDescent="0.25">
      <c r="B8" s="106"/>
      <c r="C8" s="102"/>
      <c r="D8" s="102"/>
      <c r="E8" s="102"/>
      <c r="F8" s="102"/>
      <c r="G8" s="102"/>
      <c r="H8" s="103"/>
      <c r="I8" s="21"/>
      <c r="J8" s="182"/>
      <c r="K8" s="182"/>
      <c r="L8" s="182"/>
      <c r="M8" s="182"/>
      <c r="N8" s="182"/>
      <c r="O8" s="182"/>
      <c r="P8" s="182"/>
      <c r="Q8" s="182"/>
    </row>
    <row r="9" spans="1:17" s="3" customFormat="1" x14ac:dyDescent="0.25">
      <c r="B9" s="200" t="s">
        <v>76</v>
      </c>
      <c r="C9" s="201"/>
      <c r="D9" s="485">
        <f>'Final Account Report'!E10</f>
        <v>0</v>
      </c>
      <c r="E9" s="485"/>
      <c r="F9" s="485"/>
      <c r="G9" s="485"/>
      <c r="H9" s="486"/>
      <c r="I9" s="49"/>
      <c r="J9" s="181"/>
      <c r="K9" s="182"/>
      <c r="L9" s="182"/>
      <c r="M9" s="182"/>
      <c r="N9" s="182"/>
      <c r="O9" s="182"/>
      <c r="P9" s="182"/>
      <c r="Q9" s="182"/>
    </row>
    <row r="10" spans="1:17" s="3" customFormat="1" ht="6.75" customHeight="1" thickBot="1" x14ac:dyDescent="0.3">
      <c r="B10" s="234"/>
      <c r="C10" s="235"/>
      <c r="D10" s="235"/>
      <c r="E10" s="235"/>
      <c r="F10" s="235"/>
      <c r="G10" s="235"/>
      <c r="H10" s="479"/>
      <c r="I10" s="21"/>
      <c r="J10" s="182"/>
      <c r="K10" s="182"/>
      <c r="L10" s="182"/>
      <c r="M10" s="182"/>
      <c r="N10" s="182"/>
      <c r="O10" s="182"/>
      <c r="P10" s="182"/>
      <c r="Q10" s="182"/>
    </row>
    <row r="11" spans="1:17" s="1" customFormat="1" ht="15" customHeight="1" x14ac:dyDescent="0.2">
      <c r="B11" s="480" t="s">
        <v>78</v>
      </c>
      <c r="C11" s="481"/>
      <c r="D11" s="481"/>
      <c r="E11" s="481"/>
      <c r="F11" s="481"/>
      <c r="G11" s="481"/>
      <c r="H11" s="481"/>
      <c r="I11" s="45"/>
      <c r="J11" s="183"/>
      <c r="K11" s="183"/>
      <c r="L11" s="183"/>
      <c r="M11" s="183"/>
      <c r="N11" s="189"/>
      <c r="O11" s="189"/>
      <c r="P11" s="189"/>
      <c r="Q11" s="189"/>
    </row>
    <row r="12" spans="1:17" s="16" customFormat="1" x14ac:dyDescent="0.2">
      <c r="B12" s="466" t="s">
        <v>33</v>
      </c>
      <c r="C12" s="462" t="s">
        <v>34</v>
      </c>
      <c r="D12" s="468"/>
      <c r="E12" s="468" t="s">
        <v>82</v>
      </c>
      <c r="F12" s="462" t="s">
        <v>58</v>
      </c>
      <c r="G12" s="464" t="s">
        <v>77</v>
      </c>
      <c r="H12" s="465"/>
      <c r="I12" s="37"/>
      <c r="J12" s="197"/>
      <c r="K12" s="197"/>
      <c r="L12" s="197"/>
      <c r="M12" s="197"/>
      <c r="N12" s="198"/>
      <c r="O12" s="198"/>
      <c r="P12" s="198"/>
      <c r="Q12" s="198"/>
    </row>
    <row r="13" spans="1:17" s="8" customFormat="1" x14ac:dyDescent="0.2">
      <c r="A13" s="6"/>
      <c r="B13" s="467"/>
      <c r="C13" s="463"/>
      <c r="D13" s="469"/>
      <c r="E13" s="469"/>
      <c r="F13" s="463"/>
      <c r="G13" s="38" t="s">
        <v>35</v>
      </c>
      <c r="H13" s="116" t="s">
        <v>12</v>
      </c>
      <c r="I13" s="7"/>
      <c r="J13" s="195"/>
      <c r="K13" s="195"/>
      <c r="L13" s="195"/>
      <c r="M13" s="195"/>
      <c r="N13" s="195"/>
      <c r="O13" s="195"/>
      <c r="P13" s="195"/>
      <c r="Q13" s="195"/>
    </row>
    <row r="14" spans="1:17" ht="15" customHeight="1" x14ac:dyDescent="0.2">
      <c r="B14" s="39">
        <v>1</v>
      </c>
      <c r="C14" s="474" t="s">
        <v>8</v>
      </c>
      <c r="D14" s="475"/>
      <c r="E14" s="128"/>
      <c r="F14" s="121">
        <f>SUM('Final Account Report'!K46:L46)</f>
        <v>0</v>
      </c>
      <c r="G14" s="117">
        <f t="shared" ref="G14:G23" si="0">E14-F14</f>
        <v>0</v>
      </c>
      <c r="H14" s="118">
        <f t="shared" ref="H14:H25" si="1">IF(E14,G14/E14,0)</f>
        <v>0</v>
      </c>
      <c r="I14" s="5"/>
      <c r="J14" s="196"/>
      <c r="K14" s="183"/>
      <c r="L14" s="183"/>
      <c r="M14" s="183"/>
      <c r="N14" s="189"/>
      <c r="O14" s="189"/>
      <c r="P14" s="189"/>
      <c r="Q14" s="189"/>
    </row>
    <row r="15" spans="1:17" ht="15" customHeight="1" x14ac:dyDescent="0.2">
      <c r="B15" s="39">
        <v>2</v>
      </c>
      <c r="C15" s="474" t="s">
        <v>38</v>
      </c>
      <c r="D15" s="475"/>
      <c r="E15" s="128"/>
      <c r="F15" s="121">
        <f>SUM('Final Account Report'!K56:L56)</f>
        <v>0</v>
      </c>
      <c r="G15" s="117">
        <f t="shared" si="0"/>
        <v>0</v>
      </c>
      <c r="H15" s="118">
        <f t="shared" si="1"/>
        <v>0</v>
      </c>
      <c r="I15" s="5"/>
      <c r="J15" s="196"/>
      <c r="K15" s="183"/>
      <c r="L15" s="183"/>
      <c r="M15" s="183"/>
      <c r="N15" s="189"/>
      <c r="O15" s="189"/>
      <c r="P15" s="189"/>
      <c r="Q15" s="189"/>
    </row>
    <row r="16" spans="1:17" ht="15" customHeight="1" x14ac:dyDescent="0.2">
      <c r="B16" s="39">
        <v>3</v>
      </c>
      <c r="C16" s="474" t="s">
        <v>65</v>
      </c>
      <c r="D16" s="475"/>
      <c r="E16" s="128"/>
      <c r="F16" s="121">
        <f>SUM('Final Account Report'!K59:L59)</f>
        <v>0</v>
      </c>
      <c r="G16" s="117">
        <f t="shared" si="0"/>
        <v>0</v>
      </c>
      <c r="H16" s="118">
        <f t="shared" si="1"/>
        <v>0</v>
      </c>
      <c r="I16" s="5"/>
      <c r="J16" s="196"/>
      <c r="K16" s="183"/>
      <c r="L16" s="183"/>
      <c r="M16" s="183"/>
      <c r="N16" s="189"/>
      <c r="O16" s="189"/>
      <c r="P16" s="189"/>
      <c r="Q16" s="189"/>
    </row>
    <row r="17" spans="1:17" ht="15" customHeight="1" x14ac:dyDescent="0.2">
      <c r="B17" s="39">
        <v>4</v>
      </c>
      <c r="C17" s="474" t="s">
        <v>13</v>
      </c>
      <c r="D17" s="475"/>
      <c r="E17" s="128"/>
      <c r="F17" s="121">
        <f>SUM('Final Account Report'!K63:L63)</f>
        <v>0</v>
      </c>
      <c r="G17" s="117">
        <f t="shared" si="0"/>
        <v>0</v>
      </c>
      <c r="H17" s="118">
        <f t="shared" si="1"/>
        <v>0</v>
      </c>
      <c r="I17" s="5"/>
      <c r="J17" s="196"/>
      <c r="K17" s="183"/>
      <c r="L17" s="183"/>
      <c r="M17" s="183"/>
      <c r="N17" s="189"/>
      <c r="O17" s="189"/>
      <c r="P17" s="189"/>
      <c r="Q17" s="189"/>
    </row>
    <row r="18" spans="1:17" ht="15" customHeight="1" x14ac:dyDescent="0.2">
      <c r="B18" s="39">
        <v>5</v>
      </c>
      <c r="C18" s="474" t="s">
        <v>17</v>
      </c>
      <c r="D18" s="475"/>
      <c r="E18" s="128"/>
      <c r="F18" s="121">
        <v>0</v>
      </c>
      <c r="G18" s="117">
        <f t="shared" si="0"/>
        <v>0</v>
      </c>
      <c r="H18" s="118">
        <f t="shared" si="1"/>
        <v>0</v>
      </c>
      <c r="I18" s="5"/>
      <c r="J18" s="196"/>
      <c r="K18" s="183"/>
      <c r="L18" s="183"/>
      <c r="M18" s="183"/>
      <c r="N18" s="189"/>
      <c r="O18" s="189"/>
      <c r="P18" s="189"/>
      <c r="Q18" s="189"/>
    </row>
    <row r="19" spans="1:17" ht="15" customHeight="1" x14ac:dyDescent="0.2">
      <c r="B19" s="39">
        <v>6</v>
      </c>
      <c r="C19" s="474" t="s">
        <v>67</v>
      </c>
      <c r="D19" s="475"/>
      <c r="E19" s="128"/>
      <c r="F19" s="121">
        <v>0</v>
      </c>
      <c r="G19" s="117">
        <f t="shared" si="0"/>
        <v>0</v>
      </c>
      <c r="H19" s="118">
        <f t="shared" si="1"/>
        <v>0</v>
      </c>
      <c r="I19" s="5"/>
      <c r="J19" s="196"/>
      <c r="K19" s="183"/>
      <c r="L19" s="183"/>
      <c r="M19" s="183"/>
      <c r="N19" s="189"/>
      <c r="O19" s="189"/>
      <c r="P19" s="189"/>
      <c r="Q19" s="189"/>
    </row>
    <row r="20" spans="1:17" ht="15" customHeight="1" x14ac:dyDescent="0.2">
      <c r="B20" s="39">
        <v>7</v>
      </c>
      <c r="C20" s="474" t="s">
        <v>79</v>
      </c>
      <c r="D20" s="475"/>
      <c r="E20" s="128"/>
      <c r="F20" s="121">
        <f>SUM('Final Account Report'!K68:L68)</f>
        <v>0</v>
      </c>
      <c r="G20" s="117">
        <f t="shared" ref="G20" si="2">E20-F20</f>
        <v>0</v>
      </c>
      <c r="H20" s="118">
        <f t="shared" si="1"/>
        <v>0</v>
      </c>
      <c r="I20" s="5"/>
      <c r="J20" s="196"/>
      <c r="K20" s="183"/>
      <c r="L20" s="183"/>
      <c r="M20" s="183"/>
      <c r="N20" s="189"/>
      <c r="O20" s="189"/>
      <c r="P20" s="189"/>
      <c r="Q20" s="189"/>
    </row>
    <row r="21" spans="1:17" ht="15" customHeight="1" x14ac:dyDescent="0.2">
      <c r="B21" s="173">
        <v>8</v>
      </c>
      <c r="C21" s="488" t="s">
        <v>50</v>
      </c>
      <c r="D21" s="489"/>
      <c r="E21" s="177">
        <f>SUM(E14:E20)</f>
        <v>0</v>
      </c>
      <c r="F21" s="174">
        <f>SUM('Final Account Report'!K70:L70)</f>
        <v>0</v>
      </c>
      <c r="G21" s="175">
        <f t="shared" si="0"/>
        <v>0</v>
      </c>
      <c r="H21" s="176">
        <f t="shared" si="1"/>
        <v>0</v>
      </c>
      <c r="I21" s="5"/>
      <c r="J21" s="196"/>
      <c r="K21" s="183"/>
      <c r="L21" s="183"/>
      <c r="M21" s="183"/>
      <c r="N21" s="189"/>
      <c r="O21" s="189"/>
      <c r="P21" s="189"/>
      <c r="Q21" s="189"/>
    </row>
    <row r="22" spans="1:17" ht="15" customHeight="1" x14ac:dyDescent="0.2">
      <c r="B22" s="167">
        <v>9</v>
      </c>
      <c r="C22" s="168" t="s">
        <v>134</v>
      </c>
      <c r="D22" s="168"/>
      <c r="E22" s="128"/>
      <c r="F22" s="169">
        <f>SUM('Final Account Report'!K72:L72)</f>
        <v>0</v>
      </c>
      <c r="G22" s="117">
        <f t="shared" si="0"/>
        <v>0</v>
      </c>
      <c r="H22" s="118">
        <f t="shared" si="1"/>
        <v>0</v>
      </c>
      <c r="I22" s="5"/>
      <c r="J22" s="196"/>
      <c r="K22" s="183"/>
      <c r="L22" s="183"/>
      <c r="M22" s="183"/>
      <c r="N22" s="189"/>
      <c r="O22" s="189"/>
      <c r="P22" s="189"/>
      <c r="Q22" s="189"/>
    </row>
    <row r="23" spans="1:17" ht="15" customHeight="1" x14ac:dyDescent="0.2">
      <c r="B23" s="167">
        <v>10</v>
      </c>
      <c r="C23" s="168" t="s">
        <v>135</v>
      </c>
      <c r="D23" s="168"/>
      <c r="E23" s="128"/>
      <c r="F23" s="169">
        <f>SUM('Final Account Report'!K73:L73)</f>
        <v>0</v>
      </c>
      <c r="G23" s="117">
        <f t="shared" si="0"/>
        <v>0</v>
      </c>
      <c r="H23" s="118">
        <f t="shared" si="1"/>
        <v>0</v>
      </c>
      <c r="I23" s="5"/>
      <c r="J23" s="196"/>
      <c r="K23" s="183"/>
      <c r="L23" s="183"/>
      <c r="M23" s="183"/>
      <c r="N23" s="189"/>
      <c r="O23" s="189"/>
      <c r="P23" s="189"/>
      <c r="Q23" s="189"/>
    </row>
    <row r="24" spans="1:17" ht="15" customHeight="1" x14ac:dyDescent="0.2">
      <c r="B24" s="167">
        <v>11</v>
      </c>
      <c r="C24" s="482" t="s">
        <v>136</v>
      </c>
      <c r="D24" s="483"/>
      <c r="E24" s="128">
        <v>0</v>
      </c>
      <c r="F24" s="169">
        <f>SUM('Final Account Report'!K74:L75)</f>
        <v>0</v>
      </c>
      <c r="G24" s="170"/>
      <c r="H24" s="118">
        <f t="shared" si="1"/>
        <v>0</v>
      </c>
      <c r="I24" s="5"/>
      <c r="J24" s="196"/>
      <c r="K24" s="183"/>
      <c r="L24" s="183"/>
      <c r="M24" s="183"/>
      <c r="N24" s="189"/>
      <c r="O24" s="189"/>
      <c r="P24" s="189"/>
      <c r="Q24" s="189"/>
    </row>
    <row r="25" spans="1:17" ht="15" customHeight="1" x14ac:dyDescent="0.2">
      <c r="B25" s="171">
        <v>12</v>
      </c>
      <c r="C25" s="484" t="s">
        <v>138</v>
      </c>
      <c r="D25" s="483"/>
      <c r="E25" s="128">
        <f>SUM(E21:E24)</f>
        <v>0</v>
      </c>
      <c r="F25" s="172">
        <f>SUM(F21:F24)</f>
        <v>0</v>
      </c>
      <c r="G25" s="175">
        <f t="shared" ref="G25" si="3">E25-F25</f>
        <v>0</v>
      </c>
      <c r="H25" s="118">
        <f t="shared" si="1"/>
        <v>0</v>
      </c>
      <c r="I25" s="5"/>
      <c r="J25" s="196"/>
      <c r="K25" s="183"/>
      <c r="L25" s="183"/>
      <c r="M25" s="183"/>
      <c r="N25" s="189"/>
      <c r="O25" s="189"/>
      <c r="P25" s="189"/>
      <c r="Q25" s="189"/>
    </row>
    <row r="26" spans="1:17" s="1" customFormat="1" ht="6.75" customHeight="1" thickBot="1" x14ac:dyDescent="0.25">
      <c r="B26" s="40"/>
      <c r="C26" s="487"/>
      <c r="D26" s="487"/>
      <c r="E26" s="41"/>
      <c r="F26" s="41"/>
      <c r="G26" s="41"/>
      <c r="H26" s="41"/>
      <c r="I26" s="5"/>
      <c r="J26" s="183"/>
      <c r="K26" s="183"/>
      <c r="L26" s="183"/>
      <c r="M26" s="183"/>
      <c r="N26" s="189"/>
      <c r="O26" s="189"/>
      <c r="P26" s="189"/>
      <c r="Q26" s="189"/>
    </row>
    <row r="27" spans="1:17" ht="15" customHeight="1" x14ac:dyDescent="0.2">
      <c r="B27" s="490" t="s">
        <v>36</v>
      </c>
      <c r="C27" s="477"/>
      <c r="D27" s="477"/>
      <c r="E27" s="477"/>
      <c r="F27" s="477"/>
      <c r="G27" s="477"/>
      <c r="H27" s="477"/>
      <c r="I27" s="5"/>
      <c r="J27" s="183"/>
      <c r="K27" s="183"/>
      <c r="L27" s="183"/>
      <c r="M27" s="183"/>
      <c r="N27" s="189"/>
      <c r="O27" s="189"/>
      <c r="P27" s="189"/>
      <c r="Q27" s="189"/>
    </row>
    <row r="28" spans="1:17" s="16" customFormat="1" ht="12.6" customHeight="1" x14ac:dyDescent="0.2">
      <c r="B28" s="466" t="s">
        <v>33</v>
      </c>
      <c r="C28" s="462" t="s">
        <v>34</v>
      </c>
      <c r="D28" s="468"/>
      <c r="E28" s="468" t="s">
        <v>83</v>
      </c>
      <c r="F28" s="462" t="s">
        <v>62</v>
      </c>
      <c r="G28" s="464" t="s">
        <v>77</v>
      </c>
      <c r="H28" s="465"/>
      <c r="I28" s="37"/>
      <c r="J28" s="197"/>
      <c r="K28" s="197"/>
      <c r="L28" s="197"/>
      <c r="M28" s="197"/>
      <c r="N28" s="198"/>
      <c r="O28" s="198"/>
      <c r="P28" s="198"/>
      <c r="Q28" s="198"/>
    </row>
    <row r="29" spans="1:17" s="8" customFormat="1" ht="29.1" customHeight="1" x14ac:dyDescent="0.2">
      <c r="A29" s="6"/>
      <c r="B29" s="467"/>
      <c r="C29" s="463"/>
      <c r="D29" s="469"/>
      <c r="E29" s="469"/>
      <c r="F29" s="463"/>
      <c r="G29" s="119" t="s">
        <v>43</v>
      </c>
      <c r="H29" s="116" t="s">
        <v>12</v>
      </c>
      <c r="I29" s="7"/>
      <c r="J29" s="195"/>
      <c r="K29" s="195"/>
      <c r="L29" s="195"/>
      <c r="M29" s="195"/>
      <c r="N29" s="195"/>
      <c r="O29" s="195"/>
      <c r="P29" s="195"/>
      <c r="Q29" s="195"/>
    </row>
    <row r="30" spans="1:17" ht="15" customHeight="1" x14ac:dyDescent="0.2">
      <c r="B30" s="39">
        <v>1</v>
      </c>
      <c r="C30" s="474" t="s">
        <v>37</v>
      </c>
      <c r="D30" s="475"/>
      <c r="E30" s="52"/>
      <c r="F30" s="166"/>
      <c r="G30" s="120">
        <f>E30-F30</f>
        <v>0</v>
      </c>
      <c r="H30" s="118">
        <f t="shared" ref="H30" si="4">IF(E30,G30/E30,0)</f>
        <v>0</v>
      </c>
      <c r="I30" s="5"/>
      <c r="J30" s="196"/>
      <c r="K30" s="183"/>
      <c r="L30" s="183"/>
      <c r="M30" s="183"/>
      <c r="N30" s="189"/>
      <c r="O30" s="189"/>
      <c r="P30" s="189"/>
      <c r="Q30" s="189"/>
    </row>
    <row r="31" spans="1:17" ht="6.75" customHeight="1" thickBot="1" x14ac:dyDescent="0.25">
      <c r="B31" s="11"/>
      <c r="C31" s="12"/>
      <c r="D31" s="12"/>
      <c r="E31" s="13"/>
      <c r="F31" s="13"/>
      <c r="G31" s="13"/>
      <c r="H31" s="13"/>
      <c r="I31" s="5"/>
      <c r="J31" s="183"/>
      <c r="K31" s="183"/>
      <c r="L31" s="183"/>
      <c r="M31" s="183"/>
      <c r="N31" s="189"/>
      <c r="O31" s="189"/>
      <c r="P31" s="189"/>
      <c r="Q31" s="189"/>
    </row>
    <row r="32" spans="1:17" ht="6.75" customHeight="1" x14ac:dyDescent="0.2">
      <c r="B32" s="42"/>
      <c r="C32" s="43"/>
      <c r="D32" s="43"/>
      <c r="E32" s="44"/>
      <c r="F32" s="44"/>
      <c r="G32" s="44"/>
      <c r="H32" s="44"/>
      <c r="I32" s="5"/>
      <c r="J32" s="183"/>
      <c r="K32" s="183"/>
      <c r="L32" s="183"/>
      <c r="M32" s="183"/>
      <c r="N32" s="189"/>
      <c r="O32" s="189"/>
      <c r="P32" s="189"/>
      <c r="Q32" s="189"/>
    </row>
    <row r="33" spans="2:17" x14ac:dyDescent="0.2">
      <c r="B33" s="11" t="s">
        <v>32</v>
      </c>
      <c r="C33" s="12"/>
      <c r="D33" s="12"/>
      <c r="E33" s="13"/>
      <c r="F33" s="13"/>
      <c r="G33" s="13"/>
      <c r="H33" s="13"/>
      <c r="I33" s="5"/>
      <c r="J33" s="183"/>
      <c r="K33" s="183"/>
      <c r="L33" s="183"/>
      <c r="M33" s="183"/>
      <c r="N33" s="189"/>
      <c r="O33" s="189"/>
      <c r="P33" s="189"/>
      <c r="Q33" s="189"/>
    </row>
    <row r="34" spans="2:17" ht="30" customHeight="1" x14ac:dyDescent="0.2">
      <c r="B34" s="457" t="s">
        <v>89</v>
      </c>
      <c r="C34" s="367"/>
      <c r="D34" s="367"/>
      <c r="E34" s="367"/>
      <c r="F34" s="367"/>
      <c r="G34" s="367"/>
      <c r="H34" s="367"/>
      <c r="I34" s="5"/>
      <c r="J34" s="199"/>
      <c r="K34" s="183"/>
      <c r="L34" s="183"/>
      <c r="M34" s="183"/>
      <c r="N34" s="189"/>
      <c r="O34" s="189"/>
      <c r="P34" s="189"/>
      <c r="Q34" s="189"/>
    </row>
    <row r="35" spans="2:17" ht="15" customHeight="1" x14ac:dyDescent="0.2">
      <c r="B35" s="458"/>
      <c r="C35" s="459"/>
      <c r="D35" s="459"/>
      <c r="E35" s="459"/>
      <c r="F35" s="459"/>
      <c r="G35" s="459"/>
      <c r="H35" s="459"/>
      <c r="I35" s="5"/>
      <c r="J35" s="185"/>
      <c r="K35" s="163"/>
      <c r="L35" s="163"/>
      <c r="M35" s="163"/>
      <c r="N35" s="153"/>
      <c r="O35" s="153"/>
      <c r="P35" s="153"/>
      <c r="Q35" s="153"/>
    </row>
    <row r="36" spans="2:17" ht="15" customHeight="1" x14ac:dyDescent="0.2">
      <c r="B36" s="458"/>
      <c r="C36" s="459"/>
      <c r="D36" s="459"/>
      <c r="E36" s="459"/>
      <c r="F36" s="459"/>
      <c r="G36" s="459"/>
      <c r="H36" s="459"/>
      <c r="I36" s="5"/>
      <c r="J36" s="185"/>
      <c r="K36" s="163"/>
      <c r="L36" s="163"/>
      <c r="M36" s="163"/>
      <c r="N36" s="153"/>
      <c r="O36" s="153"/>
      <c r="P36" s="153"/>
      <c r="Q36" s="153"/>
    </row>
    <row r="37" spans="2:17" ht="15" customHeight="1" x14ac:dyDescent="0.2">
      <c r="B37" s="458"/>
      <c r="C37" s="459"/>
      <c r="D37" s="459"/>
      <c r="E37" s="459"/>
      <c r="F37" s="459"/>
      <c r="G37" s="459"/>
      <c r="H37" s="459"/>
      <c r="I37" s="5"/>
      <c r="J37" s="185"/>
      <c r="K37" s="163"/>
      <c r="L37" s="163"/>
      <c r="M37" s="163"/>
      <c r="N37" s="153"/>
      <c r="O37" s="153"/>
      <c r="P37" s="153"/>
      <c r="Q37" s="153"/>
    </row>
    <row r="38" spans="2:17" ht="15" customHeight="1" x14ac:dyDescent="0.2">
      <c r="B38" s="458"/>
      <c r="C38" s="459"/>
      <c r="D38" s="459"/>
      <c r="E38" s="459"/>
      <c r="F38" s="459"/>
      <c r="G38" s="459"/>
      <c r="H38" s="459"/>
      <c r="I38" s="5"/>
      <c r="J38" s="185"/>
      <c r="K38" s="163"/>
      <c r="L38" s="163"/>
      <c r="M38" s="163"/>
      <c r="N38" s="153"/>
      <c r="O38" s="153"/>
      <c r="P38" s="153"/>
      <c r="Q38" s="153"/>
    </row>
    <row r="39" spans="2:17" ht="15" customHeight="1" x14ac:dyDescent="0.2">
      <c r="B39" s="458"/>
      <c r="C39" s="459"/>
      <c r="D39" s="459"/>
      <c r="E39" s="459"/>
      <c r="F39" s="459"/>
      <c r="G39" s="459"/>
      <c r="H39" s="459"/>
      <c r="I39" s="5"/>
      <c r="J39" s="185"/>
      <c r="K39" s="163"/>
      <c r="L39" s="163"/>
      <c r="M39" s="163"/>
      <c r="N39" s="153"/>
      <c r="O39" s="153"/>
      <c r="P39" s="153"/>
      <c r="Q39" s="153"/>
    </row>
    <row r="40" spans="2:17" ht="15" customHeight="1" x14ac:dyDescent="0.2">
      <c r="B40" s="458"/>
      <c r="C40" s="459"/>
      <c r="D40" s="459"/>
      <c r="E40" s="459"/>
      <c r="F40" s="459"/>
      <c r="G40" s="459"/>
      <c r="H40" s="459"/>
      <c r="I40" s="5"/>
      <c r="J40" s="185"/>
      <c r="K40" s="163"/>
      <c r="L40" s="163"/>
      <c r="M40" s="163"/>
      <c r="N40" s="153"/>
      <c r="O40" s="153"/>
      <c r="P40" s="153"/>
      <c r="Q40" s="153"/>
    </row>
    <row r="41" spans="2:17" ht="15" customHeight="1" x14ac:dyDescent="0.2">
      <c r="B41" s="458"/>
      <c r="C41" s="459"/>
      <c r="D41" s="459"/>
      <c r="E41" s="459"/>
      <c r="F41" s="459"/>
      <c r="G41" s="459"/>
      <c r="H41" s="459"/>
      <c r="I41" s="5"/>
      <c r="J41" s="185"/>
      <c r="K41" s="163"/>
      <c r="L41" s="163"/>
      <c r="M41" s="163"/>
      <c r="N41" s="153"/>
      <c r="O41" s="153"/>
      <c r="P41" s="153"/>
      <c r="Q41" s="153"/>
    </row>
    <row r="42" spans="2:17" ht="15" customHeight="1" x14ac:dyDescent="0.2">
      <c r="B42" s="458"/>
      <c r="C42" s="459"/>
      <c r="D42" s="459"/>
      <c r="E42" s="459"/>
      <c r="F42" s="459"/>
      <c r="G42" s="459"/>
      <c r="H42" s="459"/>
      <c r="I42" s="5"/>
      <c r="J42" s="185"/>
      <c r="K42" s="163"/>
      <c r="L42" s="163"/>
      <c r="M42" s="163"/>
      <c r="N42" s="153"/>
      <c r="O42" s="153"/>
      <c r="P42" s="153"/>
      <c r="Q42" s="153"/>
    </row>
    <row r="43" spans="2:17" ht="15" customHeight="1" x14ac:dyDescent="0.2">
      <c r="B43" s="458"/>
      <c r="C43" s="459"/>
      <c r="D43" s="459"/>
      <c r="E43" s="459"/>
      <c r="F43" s="459"/>
      <c r="G43" s="459"/>
      <c r="H43" s="459"/>
      <c r="I43" s="5"/>
      <c r="J43" s="185"/>
      <c r="K43" s="163"/>
      <c r="L43" s="163"/>
      <c r="M43" s="163"/>
      <c r="N43" s="153"/>
      <c r="O43" s="153"/>
      <c r="P43" s="153"/>
      <c r="Q43" s="153"/>
    </row>
    <row r="44" spans="2:17" ht="15" customHeight="1" x14ac:dyDescent="0.2">
      <c r="B44" s="458"/>
      <c r="C44" s="459"/>
      <c r="D44" s="459"/>
      <c r="E44" s="459"/>
      <c r="F44" s="459"/>
      <c r="G44" s="459"/>
      <c r="H44" s="459"/>
      <c r="I44" s="5"/>
      <c r="J44" s="185"/>
      <c r="K44" s="163"/>
      <c r="L44" s="163"/>
      <c r="M44" s="163"/>
      <c r="N44" s="153"/>
      <c r="O44" s="153"/>
      <c r="P44" s="153"/>
      <c r="Q44" s="153"/>
    </row>
    <row r="45" spans="2:17" ht="15" customHeight="1" x14ac:dyDescent="0.2">
      <c r="B45" s="458"/>
      <c r="C45" s="459"/>
      <c r="D45" s="459"/>
      <c r="E45" s="459"/>
      <c r="F45" s="459"/>
      <c r="G45" s="459"/>
      <c r="H45" s="459"/>
      <c r="I45" s="5"/>
      <c r="J45" s="185"/>
      <c r="K45" s="163"/>
      <c r="L45" s="163"/>
      <c r="M45" s="163"/>
      <c r="N45" s="153"/>
      <c r="O45" s="153"/>
      <c r="P45" s="153"/>
      <c r="Q45" s="153"/>
    </row>
    <row r="46" spans="2:17" ht="15" customHeight="1" x14ac:dyDescent="0.2">
      <c r="B46" s="458"/>
      <c r="C46" s="459"/>
      <c r="D46" s="459"/>
      <c r="E46" s="459"/>
      <c r="F46" s="459"/>
      <c r="G46" s="459"/>
      <c r="H46" s="459"/>
      <c r="I46" s="5"/>
      <c r="J46" s="185"/>
      <c r="K46" s="163"/>
      <c r="L46" s="163"/>
      <c r="M46" s="163"/>
      <c r="N46" s="153"/>
      <c r="O46" s="153"/>
      <c r="P46" s="153"/>
      <c r="Q46" s="153"/>
    </row>
    <row r="47" spans="2:17" s="1" customFormat="1" ht="15.75" customHeight="1" thickBot="1" x14ac:dyDescent="0.25">
      <c r="B47" s="460"/>
      <c r="C47" s="461"/>
      <c r="D47" s="461"/>
      <c r="E47" s="461"/>
      <c r="F47" s="461"/>
      <c r="G47" s="461"/>
      <c r="H47" s="461"/>
      <c r="I47" s="5"/>
      <c r="J47" s="185"/>
      <c r="K47" s="164"/>
      <c r="L47" s="164"/>
      <c r="M47" s="164"/>
      <c r="N47" s="165"/>
      <c r="O47" s="165"/>
      <c r="P47" s="165"/>
      <c r="Q47" s="165"/>
    </row>
    <row r="48" spans="2:17" ht="6.75" customHeight="1" thickBot="1" x14ac:dyDescent="0.25">
      <c r="B48" s="14"/>
      <c r="C48" s="15"/>
      <c r="D48" s="15"/>
      <c r="E48" s="15"/>
      <c r="F48" s="15"/>
      <c r="G48" s="15"/>
      <c r="H48" s="15"/>
      <c r="J48" s="185"/>
      <c r="K48" s="163"/>
      <c r="L48" s="163"/>
      <c r="M48" s="163"/>
      <c r="N48" s="153"/>
      <c r="O48" s="153"/>
      <c r="P48" s="153"/>
      <c r="Q48" s="153"/>
    </row>
    <row r="49" spans="1:17" s="20" customFormat="1" ht="15" customHeight="1" x14ac:dyDescent="0.2">
      <c r="A49" s="16"/>
      <c r="B49" s="17" t="s">
        <v>2</v>
      </c>
      <c r="C49" s="476" t="s">
        <v>3</v>
      </c>
      <c r="D49" s="477"/>
      <c r="E49" s="478"/>
      <c r="F49" s="110" t="s">
        <v>29</v>
      </c>
      <c r="G49" s="472" t="s">
        <v>30</v>
      </c>
      <c r="H49" s="473"/>
      <c r="I49" s="18"/>
      <c r="J49" s="184"/>
      <c r="K49" s="186"/>
      <c r="L49" s="186"/>
      <c r="M49" s="186"/>
      <c r="N49" s="187"/>
      <c r="O49" s="187"/>
      <c r="P49" s="187"/>
      <c r="Q49" s="187"/>
    </row>
    <row r="50" spans="1:17" ht="15" x14ac:dyDescent="0.2">
      <c r="B50" s="129"/>
      <c r="C50" s="454"/>
      <c r="D50" s="455"/>
      <c r="E50" s="456"/>
      <c r="F50" s="130"/>
      <c r="G50" s="470"/>
      <c r="H50" s="471"/>
      <c r="J50" s="355"/>
      <c r="K50" s="358"/>
      <c r="L50" s="358"/>
      <c r="M50" s="358"/>
      <c r="N50" s="358"/>
      <c r="O50" s="358"/>
      <c r="P50" s="153"/>
      <c r="Q50" s="153"/>
    </row>
    <row r="51" spans="1:17" x14ac:dyDescent="0.2">
      <c r="B51" s="129"/>
      <c r="C51" s="454"/>
      <c r="D51" s="455"/>
      <c r="E51" s="456"/>
      <c r="F51" s="130"/>
      <c r="G51" s="470"/>
      <c r="H51" s="471"/>
      <c r="J51" s="185"/>
      <c r="K51" s="163"/>
      <c r="L51" s="163"/>
      <c r="M51" s="163"/>
      <c r="N51" s="153"/>
      <c r="O51" s="153"/>
      <c r="P51" s="153"/>
      <c r="Q51" s="153"/>
    </row>
    <row r="52" spans="1:17" s="48" customFormat="1" ht="6.75" customHeight="1" x14ac:dyDescent="0.2">
      <c r="A52" s="46"/>
      <c r="B52" s="22"/>
      <c r="C52" s="22"/>
      <c r="D52" s="22"/>
      <c r="E52" s="22"/>
      <c r="F52" s="22"/>
      <c r="G52" s="22"/>
      <c r="H52" s="22"/>
      <c r="I52" s="22"/>
      <c r="J52" s="150"/>
      <c r="K52" s="47"/>
      <c r="L52" s="47"/>
      <c r="M52" s="47"/>
    </row>
  </sheetData>
  <sheetProtection algorithmName="SHA-512" hashValue="kx+lZRI+AOQxqiTRzGSCSHObsZGW2cSF/kiWAgwg0caoLM4PiFmPkETFjaEqz6eHfVZ2Et6n9Ycox4ZQqVfTYg==" saltValue="3J2OaJYCQSddK7UzEVdRJg==" spinCount="100000" sheet="1" selectLockedCells="1"/>
  <mergeCells count="39">
    <mergeCell ref="J50:O50"/>
    <mergeCell ref="L6:Q6"/>
    <mergeCell ref="C24:D24"/>
    <mergeCell ref="C25:D25"/>
    <mergeCell ref="B9:C9"/>
    <mergeCell ref="D9:H9"/>
    <mergeCell ref="C26:D26"/>
    <mergeCell ref="C21:D21"/>
    <mergeCell ref="C20:D20"/>
    <mergeCell ref="B27:H27"/>
    <mergeCell ref="C50:E50"/>
    <mergeCell ref="B3:H5"/>
    <mergeCell ref="C19:D19"/>
    <mergeCell ref="C18:D18"/>
    <mergeCell ref="C17:D17"/>
    <mergeCell ref="C16:D16"/>
    <mergeCell ref="D7:H7"/>
    <mergeCell ref="B12:B13"/>
    <mergeCell ref="B10:H10"/>
    <mergeCell ref="B11:H11"/>
    <mergeCell ref="C12:D13"/>
    <mergeCell ref="F12:F13"/>
    <mergeCell ref="G12:H12"/>
    <mergeCell ref="C15:D15"/>
    <mergeCell ref="C14:D14"/>
    <mergeCell ref="E12:E13"/>
    <mergeCell ref="C51:E51"/>
    <mergeCell ref="B34:H34"/>
    <mergeCell ref="B35:H47"/>
    <mergeCell ref="F28:F29"/>
    <mergeCell ref="G28:H28"/>
    <mergeCell ref="B28:B29"/>
    <mergeCell ref="C28:D29"/>
    <mergeCell ref="E28:E29"/>
    <mergeCell ref="G51:H51"/>
    <mergeCell ref="G50:H50"/>
    <mergeCell ref="G49:H49"/>
    <mergeCell ref="C30:D30"/>
    <mergeCell ref="C49:E49"/>
  </mergeCells>
  <pageMargins left="0" right="0" top="0" bottom="0" header="0" footer="0"/>
  <pageSetup paperSize="8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Final Account Report</vt:lpstr>
      <vt:lpstr>PCD Summary</vt:lpstr>
      <vt:lpstr>Expenditure Profile</vt:lpstr>
      <vt:lpstr>Comparison</vt:lpstr>
      <vt:lpstr>Comparison!Print_Area</vt:lpstr>
      <vt:lpstr>'Expenditure Profile'!Print_Area</vt:lpstr>
      <vt:lpstr>'Final Account Report'!Print_Area</vt:lpstr>
      <vt:lpstr>'PCD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Kelly</dc:creator>
  <cp:lastModifiedBy>Ollie Fallon</cp:lastModifiedBy>
  <cp:lastPrinted>2022-11-21T16:47:45Z</cp:lastPrinted>
  <dcterms:created xsi:type="dcterms:W3CDTF">2018-09-18T07:45:14Z</dcterms:created>
  <dcterms:modified xsi:type="dcterms:W3CDTF">2023-02-14T16:34:21Z</dcterms:modified>
</cp:coreProperties>
</file>