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2 - Blank\PH3_Preliminary Design\"/>
    </mc:Choice>
  </mc:AlternateContent>
  <bookViews>
    <workbookView xWindow="0" yWindow="0" windowWidth="28800" windowHeight="123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Assumptions!$B$1:$U$75</definedName>
    <definedName name="_xlnm.Print_Area" localSheetId="0">'Cost Estimate'!$B$1:$R$108</definedName>
    <definedName name="_xlnm.Print_Area" localSheetId="4">'Estimate Comparisons'!$B$1:$M$55</definedName>
    <definedName name="_xlnm.Print_Area" localSheetId="3">'Expenditure Profile'!$B$1:$S$65</definedName>
    <definedName name="_xlnm.Print_Area" localSheetId="1">'PCD Summary'!$A$1:$AC$38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3" i="1" l="1"/>
  <c r="E23" i="9" l="1"/>
  <c r="H26" i="9" l="1"/>
  <c r="L14" i="10" l="1"/>
  <c r="L12" i="10"/>
  <c r="L10" i="10"/>
  <c r="D14" i="10"/>
  <c r="D12" i="10"/>
  <c r="D10" i="10"/>
  <c r="D8" i="10"/>
  <c r="K53" i="1"/>
  <c r="K54" i="1"/>
  <c r="K55" i="1"/>
  <c r="F94" i="1"/>
  <c r="E30" i="9"/>
  <c r="K56" i="1" l="1"/>
  <c r="I17" i="10"/>
  <c r="K17" i="10" s="1"/>
  <c r="L17" i="10" s="1"/>
  <c r="K58" i="1"/>
  <c r="I22" i="10" s="1"/>
  <c r="K22" i="10" s="1"/>
  <c r="L22" i="10" s="1"/>
  <c r="I19" i="10"/>
  <c r="K57" i="1"/>
  <c r="I21" i="10" s="1"/>
  <c r="K21" i="10" s="1"/>
  <c r="L21" i="10" s="1"/>
  <c r="I18" i="10"/>
  <c r="K18" i="10" s="1"/>
  <c r="L18" i="10" s="1"/>
  <c r="H20" i="9"/>
  <c r="E27" i="9"/>
  <c r="D9" i="9"/>
  <c r="D7" i="9"/>
  <c r="E8" i="6"/>
  <c r="E6" i="6"/>
  <c r="E15" i="4"/>
  <c r="E13" i="4"/>
  <c r="E11" i="4"/>
  <c r="E9" i="4"/>
  <c r="E7" i="4"/>
  <c r="K19" i="10" l="1"/>
  <c r="L19" i="10" s="1"/>
  <c r="K59" i="1"/>
  <c r="I20" i="10"/>
  <c r="K20" i="10" s="1"/>
  <c r="L20" i="10" s="1"/>
  <c r="K88" i="1"/>
  <c r="L33" i="10" s="1"/>
  <c r="I23" i="10" l="1"/>
  <c r="K23" i="10" s="1"/>
  <c r="L23" i="10" s="1"/>
  <c r="K52" i="1"/>
  <c r="F26" i="9"/>
  <c r="G26" i="9" s="1"/>
  <c r="K72" i="1"/>
  <c r="K71" i="1"/>
  <c r="K70" i="1"/>
  <c r="K69" i="1"/>
  <c r="K68" i="1"/>
  <c r="K67" i="1"/>
  <c r="J48" i="1"/>
  <c r="K48" i="1" l="1"/>
  <c r="K49" i="1" s="1"/>
  <c r="K73" i="1"/>
  <c r="I25" i="10" s="1"/>
  <c r="L25" i="10" s="1"/>
  <c r="F32" i="9"/>
  <c r="E12" i="6"/>
  <c r="I26" i="10" l="1"/>
  <c r="K26" i="10" s="1"/>
  <c r="L26" i="10" s="1"/>
  <c r="F15" i="9"/>
  <c r="J63" i="1"/>
  <c r="G32" i="9" l="1"/>
  <c r="H32" i="9" s="1"/>
  <c r="G15" i="9"/>
  <c r="H15" i="9" s="1"/>
  <c r="K63" i="1" l="1"/>
  <c r="K64" i="1" s="1"/>
  <c r="I24" i="10" l="1"/>
  <c r="F17" i="9"/>
  <c r="G17" i="9" s="1"/>
  <c r="H17" i="9" s="1"/>
  <c r="G17" i="6"/>
  <c r="G18" i="6" s="1"/>
  <c r="G19" i="6" s="1"/>
  <c r="G20" i="6" s="1"/>
  <c r="G21" i="6" s="1"/>
  <c r="G22" i="6" s="1"/>
  <c r="G23" i="6" s="1"/>
  <c r="G24" i="6" s="1"/>
  <c r="G25" i="6" s="1"/>
  <c r="G26" i="6" s="1"/>
  <c r="G27" i="6" s="1"/>
  <c r="G28" i="6" s="1"/>
  <c r="G29" i="6" s="1"/>
  <c r="G30" i="6" s="1"/>
  <c r="G31" i="6" s="1"/>
  <c r="G32" i="6" s="1"/>
  <c r="K24" i="10" l="1"/>
  <c r="L24" i="10" s="1"/>
  <c r="K60" i="1"/>
  <c r="J76" i="1" l="1"/>
  <c r="K76" i="1" s="1"/>
  <c r="F16" i="9"/>
  <c r="G16" i="9" s="1"/>
  <c r="H16" i="9" s="1"/>
  <c r="J87" i="1"/>
  <c r="K87" i="1" s="1"/>
  <c r="K17" i="6"/>
  <c r="K18" i="6" s="1"/>
  <c r="K19" i="6" s="1"/>
  <c r="K20" i="6" s="1"/>
  <c r="K21" i="6" s="1"/>
  <c r="K22" i="6" s="1"/>
  <c r="K23" i="6" s="1"/>
  <c r="K24" i="6" s="1"/>
  <c r="K25" i="6" s="1"/>
  <c r="K26" i="6" s="1"/>
  <c r="K27" i="6" s="1"/>
  <c r="K28" i="6" s="1"/>
  <c r="K29" i="6" s="1"/>
  <c r="K30" i="6" s="1"/>
  <c r="K31" i="6" s="1"/>
  <c r="K32" i="6" s="1"/>
  <c r="I27" i="10" l="1"/>
  <c r="F25" i="9"/>
  <c r="G25" i="9" s="1"/>
  <c r="H25" i="9" s="1"/>
  <c r="F19" i="9"/>
  <c r="G19" i="9" s="1"/>
  <c r="H19" i="9" s="1"/>
  <c r="K77" i="1"/>
  <c r="F18" i="9"/>
  <c r="F20" i="9" l="1"/>
  <c r="G20" i="9" s="1"/>
  <c r="I28" i="10"/>
  <c r="K28" i="10" s="1"/>
  <c r="L28" i="10" s="1"/>
  <c r="J79" i="1"/>
  <c r="K79" i="1" s="1"/>
  <c r="K27" i="10"/>
  <c r="L27" i="10" s="1"/>
  <c r="J78" i="1"/>
  <c r="K78" i="1" s="1"/>
  <c r="G18" i="9"/>
  <c r="H18" i="9" s="1"/>
  <c r="I29" i="10" l="1"/>
  <c r="I30" i="10"/>
  <c r="K30" i="10" s="1"/>
  <c r="L30" i="10" s="1"/>
  <c r="F22" i="9"/>
  <c r="G22" i="9" s="1"/>
  <c r="H22" i="9" s="1"/>
  <c r="K81" i="1"/>
  <c r="J86" i="1" s="1"/>
  <c r="K86" i="1" s="1"/>
  <c r="F21" i="9"/>
  <c r="G21" i="9" s="1"/>
  <c r="H21" i="9" s="1"/>
  <c r="K29" i="10" l="1"/>
  <c r="L29" i="10" s="1"/>
  <c r="L35" i="10" s="1"/>
  <c r="I31" i="10"/>
  <c r="K84" i="1"/>
  <c r="K91" i="1" s="1"/>
  <c r="F24" i="9"/>
  <c r="G24" i="9" s="1"/>
  <c r="H24" i="9" s="1"/>
  <c r="F23" i="9"/>
  <c r="K94" i="1"/>
  <c r="F27" i="9" l="1"/>
  <c r="G27" i="9" s="1"/>
  <c r="H27" i="9" s="1"/>
  <c r="K95" i="1"/>
  <c r="E10" i="6"/>
  <c r="G23" i="9"/>
  <c r="H23"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<sst xmlns="http://schemas.openxmlformats.org/spreadsheetml/2006/main" count="293" uniqueCount="180">
  <si>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</si>
  <si>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</si>
  <si>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</si>
  <si>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</si>
  <si>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</si>
  <si>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</si>
  <si>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</si>
  <si>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</si>
  <si>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</si>
  <si>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</si>
  <si>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</si>
  <si>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</si>
  <si>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</si>
  <si>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</si>
  <si>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</si>
  <si>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</si>
  <si>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</si>
  <si>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</si>
  <si>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</si>
  <si>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</si>
  <si>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</si>
  <si>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</si>
  <si>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</si>
  <si>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</si>
  <si>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</si>
  <si>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</si>
  <si>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</si>
  <si>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</si>
  <si>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</si>
  <si>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</si>
  <si>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</si>
  <si>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</si>
  <si>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</si>
  <si>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</si>
  <si>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</si>
  <si>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</si>
  <si>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</si>
  <si>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</si>
  <si>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</si>
  <si>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</si>
  <si>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</si>
  <si>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</si>
  <si>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</si>
  <si>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</si>
  <si>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</si>
  <si>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</si>
  <si>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</si>
  <si>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</si>
  <si>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</si>
  <si>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</si>
  <si>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</si>
  <si>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</si>
  <si>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</si>
  <si>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</si>
  <si>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</si>
  <si>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</si>
  <si>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</si>
  <si>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</si>
  <si>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</si>
  <si>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</si>
  <si>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</si>
  <si>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</si>
  <si>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</si>
  <si>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</si>
  <si>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</si>
  <si>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</si>
  <si>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</si>
  <si>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</si>
  <si>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</si>
  <si>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</si>
  <si>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</si>
  <si>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</si>
  <si>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</si>
  <si>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</si>
  <si>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</si>
  <si>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</si>
  <si>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</si>
  <si>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</si>
  <si>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</si>
  <si>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</si>
  <si>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</si>
  <si>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</si>
  <si>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</si>
  <si>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</si>
  <si>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</si>
  <si>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</si>
  <si>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</si>
  <si>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</si>
  <si>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</si>
  <si>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</si>
  <si>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</si>
  <si>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</si>
  <si>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</si>
  <si>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</si>
  <si>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</si>
  <si>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</si>
  <si>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</si>
  <si>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</si>
  <si>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</si>
  <si>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</si>
  <si>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</si>
  <si>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</si>
  <si>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</si>
  <si>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</si>
  <si>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</si>
  <si>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</si>
  <si>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</si>
  <si>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</si>
  <si>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</si>
  <si>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</si>
  <si>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</si>
  <si>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</si>
  <si>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</si>
  <si>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</si>
  <si>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</si>
  <si>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</si>
  <si>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</si>
  <si>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</si>
  <si>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</si>
  <si>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</si>
  <si>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</si>
  <si>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</si>
  <si>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</si>
  <si>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</si>
  <si>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</si>
  <si>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</si>
  <si>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</si>
  <si>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</si>
  <si>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</si>
  <si>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</si>
  <si>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</si>
  <si>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</si>
  <si>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</si>
  <si>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</si>
  <si>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</si>
  <si>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</si>
  <si>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</si>
  <si>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</si>
  <si>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</si>
  <si>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</si>
  <si>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</si>
  <si>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</si>
  <si>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</si>
  <si>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</si>
  <si>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</si>
  <si>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</si>
  <si>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</si>
  <si>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</si>
  <si>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</si>
  <si>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</si>
  <si>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</si>
  <si>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</si>
  <si>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</si>
  <si>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</si>
  <si>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</si>
  <si>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</si>
  <si>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</si>
  <si>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item</t>
  </si>
  <si>
    <t>iten</t>
  </si>
  <si>
    <t>m2</t>
  </si>
  <si>
    <t>Add VAT @ 13.5%</t>
  </si>
  <si>
    <t>Add VAT @ 23%</t>
  </si>
  <si>
    <t>Add VAT on Land (If Applicable)</t>
  </si>
  <si>
    <t>Total Costs (Including VAT)</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</si>
  <si>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</si>
  <si>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</si>
  <si>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</si>
  <si>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</si>
  <si>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</si>
  <si>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</si>
  <si>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</si>
  <si>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</si>
  <si>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</si>
  <si>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</si>
  <si>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</si>
  <si>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</si>
  <si>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Risk Allowance (QRA)</t>
  </si>
  <si>
    <t>Sub-Total (Ex.VAT)</t>
  </si>
  <si>
    <t xml:space="preserve">Total Preliminary Cost Estimate (Including VAT) </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</si>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</sst>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sz val="10"/>
      <color rgb="FF0070C0"/>
      <name val="Lucida Sans"/>
      <family val="2"/>
    </font>
    <font>
      <sz val="11"/>
      <color rgb="FF0070C0"/>
      <name val="Calibri"/>
      <family val="2"/>
      <scheme val="minor"/>
    </font>
    <font>
      <sz val="10"/>
      <color theme="4"/>
      <name val="Lucida Sans"/>
      <family val="2"/>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19">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19" fillId="2" borderId="0" xfId="0" applyFont="1" applyFill="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4" fillId="2" borderId="0" xfId="0" applyFont="1" applyFill="1" applyAlignment="1">
      <alignment vertical="center" wrapText="1"/>
    </xf>
    <xf numFmtId="0" fontId="25" fillId="2" borderId="0" xfId="0" applyFont="1" applyFill="1" applyAlignment="1">
      <alignment vertical="center" wrapText="1"/>
    </xf>
    <xf numFmtId="9" fontId="25" fillId="2" borderId="0" xfId="2" applyFont="1" applyFill="1" applyAlignment="1" applyProtection="1">
      <alignment vertical="center" wrapText="1"/>
    </xf>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0" fontId="24" fillId="2" borderId="0" xfId="0" applyFont="1" applyFill="1" applyAlignment="1">
      <alignment vertical="center"/>
    </xf>
    <xf numFmtId="9" fontId="24" fillId="2" borderId="0" xfId="2" applyFont="1" applyFill="1" applyAlignment="1" applyProtection="1">
      <alignment horizontal="center" vertical="center"/>
    </xf>
    <xf numFmtId="1" fontId="24" fillId="2" borderId="0" xfId="0" applyNumberFormat="1" applyFont="1" applyFill="1" applyAlignment="1">
      <alignment horizontal="center"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07" xfId="0" applyNumberFormat="1" applyFont="1" applyFill="1" applyBorder="1" applyAlignment="1">
      <alignment horizontal="center" vertical="center" wrapText="1"/>
    </xf>
    <xf numFmtId="0" fontId="20" fillId="0" borderId="0" xfId="0" applyFont="1" applyAlignment="1">
      <alignment vertical="center" wrapText="1"/>
    </xf>
    <xf numFmtId="0" fontId="2" fillId="2" borderId="1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3" fillId="2" borderId="65" xfId="0" applyFont="1" applyFill="1" applyBorder="1" applyAlignment="1">
      <alignment horizontal="left" vertical="center"/>
    </xf>
    <xf numFmtId="0" fontId="2" fillId="2" borderId="15" xfId="0" applyFont="1" applyFill="1" applyBorder="1" applyAlignment="1">
      <alignment horizontal="left"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43" fontId="2" fillId="2" borderId="0" xfId="4" applyFont="1" applyFill="1" applyAlignment="1">
      <alignment vertical="center" wrapText="1"/>
    </xf>
    <xf numFmtId="166" fontId="2" fillId="0" borderId="16" xfId="0" applyNumberFormat="1" applyFont="1" applyBorder="1" applyAlignment="1">
      <alignment vertical="center" wrapText="1"/>
    </xf>
    <xf numFmtId="0" fontId="9" fillId="4" borderId="105" xfId="0" applyFont="1" applyFill="1" applyBorder="1" applyAlignment="1">
      <alignment horizontal="center" vertical="center" wrapText="1"/>
    </xf>
    <xf numFmtId="0" fontId="9" fillId="4" borderId="105" xfId="0" applyFont="1" applyFill="1" applyBorder="1" applyAlignment="1">
      <alignment horizontal="center" vertical="center"/>
    </xf>
    <xf numFmtId="166" fontId="3" fillId="2" borderId="12" xfId="0" applyNumberFormat="1" applyFont="1" applyFill="1" applyBorder="1" applyAlignment="1">
      <alignment horizontal="center" vertical="center"/>
    </xf>
    <xf numFmtId="43" fontId="2" fillId="0" borderId="16" xfId="4" applyFont="1" applyBorder="1" applyAlignment="1">
      <alignment vertical="center" wrapText="1"/>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0" fillId="0" borderId="0" xfId="0" applyFont="1" applyAlignment="1">
      <alignment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8" xfId="0" applyFont="1" applyFill="1" applyBorder="1" applyAlignment="1">
      <alignment horizontal="left" vertical="center" wrapText="1"/>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2" fillId="2" borderId="6" xfId="0" applyFont="1" applyFill="1" applyBorder="1" applyAlignment="1">
      <alignment horizontal="left" vertical="center" wrapText="1" inden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54" xfId="0" applyFont="1" applyFill="1" applyBorder="1" applyAlignment="1">
      <alignment horizontal="left" vertical="center" wrapText="1" indent="3"/>
    </xf>
    <xf numFmtId="0" fontId="2" fillId="3" borderId="15" xfId="2"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9" fillId="4" borderId="54" xfId="0" applyFont="1" applyFill="1" applyBorder="1" applyAlignment="1">
      <alignment horizontal="center" vertical="center" wrapText="1"/>
    </xf>
    <xf numFmtId="0" fontId="3" fillId="2" borderId="52" xfId="0" applyFont="1" applyFill="1" applyBorder="1" applyAlignment="1">
      <alignment horizontal="right" vertical="center" wrapText="1"/>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15" xfId="2"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5" xfId="0"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166" fontId="3" fillId="2" borderId="107" xfId="0" applyNumberFormat="1" applyFont="1" applyFill="1" applyBorder="1" applyAlignment="1">
      <alignment horizontal="center" vertical="center" wrapText="1"/>
    </xf>
    <xf numFmtId="0" fontId="3" fillId="2" borderId="119" xfId="0" applyFont="1" applyFill="1" applyBorder="1" applyAlignment="1">
      <alignment horizontal="right" vertical="center"/>
    </xf>
    <xf numFmtId="0" fontId="3" fillId="2" borderId="110" xfId="0" applyFont="1" applyFill="1" applyBorder="1" applyAlignment="1">
      <alignment horizontal="right" vertical="center"/>
    </xf>
    <xf numFmtId="0" fontId="0" fillId="0" borderId="110" xfId="0" applyBorder="1" applyAlignment="1">
      <alignment horizontal="right" vertical="center"/>
    </xf>
    <xf numFmtId="0" fontId="0" fillId="0" borderId="120" xfId="0" applyBorder="1" applyAlignment="1">
      <alignment horizontal="right" vertical="center"/>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1" fontId="2" fillId="0" borderId="16" xfId="2" applyNumberFormat="1" applyFont="1" applyFill="1" applyBorder="1" applyAlignment="1" applyProtection="1">
      <alignment horizontal="center" vertical="center" wrapText="1"/>
      <protection locked="0"/>
    </xf>
    <xf numFmtId="1" fontId="2" fillId="0" borderId="14" xfId="2" applyNumberFormat="1" applyFont="1" applyFill="1" applyBorder="1" applyAlignment="1" applyProtection="1">
      <alignment horizontal="center" vertical="center" wrapText="1"/>
      <protection locked="0"/>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9" fillId="4" borderId="117" xfId="0" applyFont="1" applyFill="1" applyBorder="1" applyAlignment="1">
      <alignment horizontal="center" vertical="center" wrapText="1"/>
    </xf>
    <xf numFmtId="0" fontId="0" fillId="0" borderId="118" xfId="0" applyBorder="1" applyAlignment="1">
      <alignment horizontal="center" vertical="center" wrapText="1"/>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16" xfId="0" applyFont="1" applyFill="1" applyBorder="1" applyAlignment="1">
      <alignment horizontal="right" vertical="center"/>
    </xf>
    <xf numFmtId="0" fontId="3" fillId="2" borderId="65" xfId="0" applyFont="1" applyFill="1" applyBorder="1" applyAlignment="1">
      <alignment horizontal="right" vertical="center"/>
    </xf>
    <xf numFmtId="0" fontId="0" fillId="0" borderId="65" xfId="0" applyBorder="1" applyAlignment="1">
      <alignment horizontal="right" vertical="center"/>
    </xf>
    <xf numFmtId="0" fontId="0" fillId="0" borderId="14" xfId="0" applyBorder="1" applyAlignment="1">
      <alignment horizontal="right" vertical="center"/>
    </xf>
    <xf numFmtId="0" fontId="26" fillId="0" borderId="0" xfId="0" applyFont="1" applyAlignment="1">
      <alignment vertical="center" wrapText="1"/>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1" xfId="0" applyFont="1" applyFill="1" applyBorder="1" applyAlignment="1">
      <alignment horizontal="right" vertical="top" wrapText="1"/>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2"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0" fontId="3" fillId="0" borderId="15" xfId="0" applyFont="1" applyBorder="1" applyAlignment="1">
      <alignment horizontal="center" vertical="center" wrapText="1"/>
    </xf>
    <xf numFmtId="166" fontId="2" fillId="3" borderId="59"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0" fontId="3" fillId="0" borderId="48" xfId="0" applyFont="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3" fillId="0" borderId="49" xfId="0" applyFont="1" applyBorder="1" applyAlignment="1">
      <alignment horizontal="center" vertical="center" wrapText="1"/>
    </xf>
    <xf numFmtId="166" fontId="2" fillId="0" borderId="49" xfId="0" applyNumberFormat="1" applyFont="1" applyBorder="1" applyAlignment="1">
      <alignment horizontal="center" vertical="center"/>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0" borderId="15" xfId="0" applyFont="1"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0" fillId="0" borderId="94" xfId="0"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3C0A82"/>
      <color rgb="FFCCC0DA"/>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10</xdr:col>
      <xdr:colOff>699226</xdr:colOff>
      <xdr:row>4</xdr:row>
      <xdr:rowOff>183824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R110"/>
  <sheetViews>
    <sheetView showZeros="0" tabSelected="1" zoomScaleNormal="100" zoomScaleSheetLayoutView="100" workbookViewId="0">
      <selection activeCell="K104" sqref="K104:L104"/>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1" width="13" style="1" customWidth="1"/>
    <col min="12" max="12" width="9.140625" style="1"/>
    <col min="13" max="13" width="2.28515625" style="1" customWidth="1"/>
    <col min="14" max="14" width="2.28515625" style="1" hidden="1" customWidth="1"/>
    <col min="15" max="16" width="0" style="198" hidden="1" customWidth="1"/>
    <col min="17" max="18" width="17.42578125" style="198" hidden="1" customWidth="1"/>
    <col min="19" max="16384" width="9.140625" style="1"/>
  </cols>
  <sheetData>
    <row r="2" spans="2:12" ht="15.75" customHeight="1" x14ac:dyDescent="0.25">
      <c r="B2" s="252" t="s">
        <v>53</v>
      </c>
      <c r="C2" s="253"/>
      <c r="D2" s="253"/>
      <c r="E2" s="253"/>
      <c r="F2" s="253"/>
      <c r="G2" s="253"/>
      <c r="H2" s="253"/>
      <c r="I2" s="253"/>
      <c r="J2" s="253"/>
      <c r="K2" s="253"/>
      <c r="L2" s="253"/>
    </row>
    <row r="3" spans="2:12" ht="28.5" customHeight="1" x14ac:dyDescent="0.25">
      <c r="B3" s="253"/>
      <c r="C3" s="253"/>
      <c r="D3" s="253"/>
      <c r="E3" s="253"/>
      <c r="F3" s="253"/>
      <c r="G3" s="253"/>
      <c r="H3" s="253"/>
      <c r="I3" s="253"/>
      <c r="J3" s="253"/>
      <c r="K3" s="253"/>
      <c r="L3" s="253"/>
    </row>
    <row r="4" spans="2:12" ht="15" customHeight="1" x14ac:dyDescent="0.25">
      <c r="B4" s="253"/>
      <c r="C4" s="253"/>
      <c r="D4" s="253"/>
      <c r="E4" s="253"/>
      <c r="F4" s="253"/>
      <c r="G4" s="253"/>
      <c r="H4" s="253"/>
      <c r="I4" s="253"/>
      <c r="J4" s="253"/>
      <c r="K4" s="253"/>
      <c r="L4" s="253"/>
    </row>
    <row r="5" spans="2:12" ht="15" customHeight="1" x14ac:dyDescent="0.25">
      <c r="B5" s="253"/>
      <c r="C5" s="253"/>
      <c r="D5" s="253"/>
      <c r="E5" s="253"/>
      <c r="F5" s="253"/>
      <c r="G5" s="253"/>
      <c r="H5" s="253"/>
      <c r="I5" s="253"/>
      <c r="J5" s="253"/>
      <c r="K5" s="253"/>
      <c r="L5" s="253"/>
    </row>
    <row r="6" spans="2:12" ht="6" customHeight="1" x14ac:dyDescent="0.25">
      <c r="B6" s="253"/>
      <c r="C6" s="253"/>
      <c r="D6" s="253"/>
      <c r="E6" s="253"/>
      <c r="F6" s="253"/>
      <c r="G6" s="253"/>
      <c r="H6" s="253"/>
      <c r="I6" s="253"/>
      <c r="J6" s="253"/>
      <c r="K6" s="253"/>
      <c r="L6" s="253"/>
    </row>
    <row r="7" spans="2:12" ht="35.25" customHeight="1" thickBot="1" x14ac:dyDescent="0.3">
      <c r="B7" s="231" t="s">
        <v>129</v>
      </c>
      <c r="C7" s="231"/>
      <c r="D7" s="231"/>
      <c r="E7" s="231"/>
      <c r="F7" s="231"/>
      <c r="G7" s="231"/>
      <c r="H7" s="231"/>
      <c r="I7" s="231"/>
      <c r="J7" s="231"/>
      <c r="K7" s="231"/>
      <c r="L7" s="231"/>
    </row>
    <row r="8" spans="2:12" ht="15" customHeight="1" x14ac:dyDescent="0.25">
      <c r="B8" s="330" t="s">
        <v>7</v>
      </c>
      <c r="C8" s="331"/>
      <c r="D8" s="331"/>
      <c r="E8" s="334">
        <v>0</v>
      </c>
      <c r="F8" s="335"/>
      <c r="G8" s="335"/>
      <c r="H8" s="335"/>
      <c r="I8" s="335"/>
      <c r="J8" s="335"/>
      <c r="K8" s="335"/>
      <c r="L8" s="336"/>
    </row>
    <row r="9" spans="2:12" ht="6.75" customHeight="1" x14ac:dyDescent="0.25">
      <c r="B9" s="71"/>
      <c r="C9" s="72"/>
      <c r="D9" s="72"/>
      <c r="E9" s="72"/>
      <c r="F9" s="72"/>
      <c r="G9" s="72"/>
      <c r="H9" s="72"/>
      <c r="I9" s="72"/>
      <c r="J9" s="72"/>
      <c r="K9" s="72"/>
      <c r="L9" s="73"/>
    </row>
    <row r="10" spans="2:12" ht="24.75" customHeight="1" x14ac:dyDescent="0.25">
      <c r="B10" s="332" t="s">
        <v>99</v>
      </c>
      <c r="C10" s="333"/>
      <c r="D10" s="333"/>
      <c r="E10" s="357">
        <v>0</v>
      </c>
      <c r="F10" s="358"/>
      <c r="G10" s="354" t="s">
        <v>76</v>
      </c>
      <c r="H10" s="355"/>
      <c r="I10" s="355"/>
      <c r="J10" s="356"/>
      <c r="K10" s="339" t="s">
        <v>179</v>
      </c>
      <c r="L10" s="340"/>
    </row>
    <row r="11" spans="2:12" ht="6.75" customHeight="1" x14ac:dyDescent="0.25">
      <c r="B11" s="71"/>
      <c r="C11" s="72"/>
      <c r="D11" s="72"/>
      <c r="E11" s="72"/>
      <c r="F11" s="72"/>
      <c r="G11" s="72"/>
      <c r="H11" s="72"/>
      <c r="I11" s="72"/>
      <c r="J11" s="72"/>
      <c r="K11" s="72"/>
      <c r="L11" s="73"/>
    </row>
    <row r="12" spans="2:12" ht="15" customHeight="1" x14ac:dyDescent="0.25">
      <c r="B12" s="332" t="s">
        <v>124</v>
      </c>
      <c r="C12" s="333"/>
      <c r="D12" s="333"/>
      <c r="E12" s="357">
        <v>0</v>
      </c>
      <c r="F12" s="358"/>
      <c r="G12" s="354" t="s">
        <v>78</v>
      </c>
      <c r="H12" s="355"/>
      <c r="I12" s="355"/>
      <c r="J12" s="356"/>
      <c r="K12" s="337">
        <v>0</v>
      </c>
      <c r="L12" s="338"/>
    </row>
    <row r="13" spans="2:12" ht="6.75" customHeight="1" x14ac:dyDescent="0.25">
      <c r="B13" s="71"/>
      <c r="C13" s="72"/>
      <c r="D13" s="72"/>
      <c r="E13" s="72"/>
      <c r="F13" s="72"/>
      <c r="G13" s="72"/>
      <c r="H13" s="72"/>
      <c r="I13" s="72"/>
      <c r="J13" s="72"/>
      <c r="K13" s="72"/>
      <c r="L13" s="73"/>
    </row>
    <row r="14" spans="2:12" ht="22.5" customHeight="1" x14ac:dyDescent="0.25">
      <c r="B14" s="332" t="s">
        <v>0</v>
      </c>
      <c r="C14" s="333"/>
      <c r="D14" s="333"/>
      <c r="E14" s="357">
        <v>0</v>
      </c>
      <c r="F14" s="358"/>
      <c r="G14" s="359" t="s">
        <v>79</v>
      </c>
      <c r="H14" s="360"/>
      <c r="I14" s="360"/>
      <c r="J14" s="361"/>
      <c r="K14" s="337">
        <v>0</v>
      </c>
      <c r="L14" s="338"/>
    </row>
    <row r="15" spans="2:12" ht="13.5" thickBot="1" x14ac:dyDescent="0.3">
      <c r="B15" s="74"/>
      <c r="C15" s="75"/>
      <c r="D15" s="75"/>
      <c r="E15" s="75"/>
      <c r="F15" s="75"/>
      <c r="G15" s="75"/>
      <c r="H15" s="75"/>
      <c r="I15" s="75"/>
      <c r="J15" s="75"/>
      <c r="K15" s="75"/>
      <c r="L15" s="76"/>
    </row>
    <row r="16" spans="2:12" x14ac:dyDescent="0.25">
      <c r="B16" s="77" t="s">
        <v>16</v>
      </c>
      <c r="C16" s="78"/>
      <c r="D16" s="78"/>
      <c r="E16" s="78"/>
      <c r="F16" s="78"/>
      <c r="G16" s="78"/>
      <c r="H16" s="78"/>
      <c r="I16" s="78"/>
      <c r="J16" s="78"/>
      <c r="K16" s="78"/>
      <c r="L16" s="79"/>
    </row>
    <row r="17" spans="2:18" ht="6.75" customHeight="1" x14ac:dyDescent="0.25">
      <c r="B17" s="80"/>
      <c r="L17" s="2"/>
    </row>
    <row r="18" spans="2:18" ht="12.75" customHeight="1" x14ac:dyDescent="0.25">
      <c r="B18" s="349" t="s">
        <v>17</v>
      </c>
      <c r="C18" s="350"/>
      <c r="D18" s="350"/>
      <c r="E18" s="351"/>
      <c r="F18" s="160"/>
      <c r="G18" s="258" t="s">
        <v>54</v>
      </c>
      <c r="H18" s="258"/>
      <c r="I18" s="258"/>
      <c r="J18" s="258"/>
      <c r="K18" s="245">
        <v>0</v>
      </c>
      <c r="L18" s="246"/>
    </row>
    <row r="19" spans="2:18" ht="6.75" customHeight="1" x14ac:dyDescent="0.25">
      <c r="B19" s="81"/>
      <c r="C19" s="82"/>
      <c r="D19" s="82"/>
      <c r="E19" s="82"/>
      <c r="F19" s="82"/>
      <c r="G19" s="82"/>
      <c r="H19" s="83"/>
      <c r="I19" s="83"/>
      <c r="J19" s="83"/>
      <c r="K19" s="83"/>
      <c r="L19" s="84"/>
    </row>
    <row r="20" spans="2:18" ht="15" customHeight="1" x14ac:dyDescent="0.25">
      <c r="B20" s="349" t="s">
        <v>18</v>
      </c>
      <c r="C20" s="350"/>
      <c r="D20" s="350"/>
      <c r="E20" s="351"/>
      <c r="F20" s="160"/>
      <c r="G20" s="258" t="s">
        <v>55</v>
      </c>
      <c r="H20" s="258"/>
      <c r="I20" s="258"/>
      <c r="J20" s="258"/>
      <c r="K20" s="245" t="s">
        <v>91</v>
      </c>
      <c r="L20" s="246"/>
    </row>
    <row r="21" spans="2:18" ht="6.75" customHeight="1" x14ac:dyDescent="0.25">
      <c r="B21" s="81"/>
      <c r="C21" s="82"/>
      <c r="D21" s="82"/>
      <c r="E21" s="83"/>
      <c r="F21" s="83"/>
      <c r="G21" s="83"/>
      <c r="H21" s="83"/>
      <c r="I21" s="82"/>
      <c r="J21" s="82"/>
      <c r="K21" s="82"/>
      <c r="L21" s="84"/>
    </row>
    <row r="22" spans="2:18" ht="12.75" customHeight="1" x14ac:dyDescent="0.25">
      <c r="B22" s="349" t="s">
        <v>20</v>
      </c>
      <c r="C22" s="350"/>
      <c r="D22" s="350"/>
      <c r="E22" s="351"/>
      <c r="F22" s="160"/>
      <c r="G22" s="258" t="s">
        <v>56</v>
      </c>
      <c r="H22" s="258"/>
      <c r="I22" s="258"/>
      <c r="J22" s="258"/>
      <c r="K22" s="245" t="s">
        <v>91</v>
      </c>
      <c r="L22" s="246"/>
      <c r="O22" s="198" t="s">
        <v>91</v>
      </c>
    </row>
    <row r="23" spans="2:18" ht="6.75" customHeight="1" x14ac:dyDescent="0.25">
      <c r="B23" s="81"/>
      <c r="C23" s="82"/>
      <c r="D23" s="82"/>
      <c r="E23" s="82"/>
      <c r="F23" s="82"/>
      <c r="G23" s="82"/>
      <c r="H23" s="83"/>
      <c r="I23" s="82"/>
      <c r="J23" s="82"/>
      <c r="K23" s="82"/>
      <c r="L23" s="84"/>
      <c r="O23" s="198" t="s">
        <v>92</v>
      </c>
    </row>
    <row r="24" spans="2:18" ht="12.75" customHeight="1" x14ac:dyDescent="0.25">
      <c r="B24" s="349" t="s">
        <v>19</v>
      </c>
      <c r="C24" s="350"/>
      <c r="D24" s="350"/>
      <c r="E24" s="351"/>
      <c r="F24" s="160"/>
      <c r="G24" s="258" t="s">
        <v>57</v>
      </c>
      <c r="H24" s="258"/>
      <c r="I24" s="258"/>
      <c r="J24" s="258"/>
      <c r="K24" s="245" t="s">
        <v>92</v>
      </c>
      <c r="L24" s="246"/>
    </row>
    <row r="25" spans="2:18" ht="6.75" customHeight="1" x14ac:dyDescent="0.25">
      <c r="B25" s="81"/>
      <c r="C25" s="82"/>
      <c r="D25" s="82"/>
      <c r="E25" s="82"/>
      <c r="F25" s="82"/>
      <c r="G25" s="82"/>
      <c r="H25" s="83"/>
      <c r="I25" s="82"/>
      <c r="J25" s="82"/>
      <c r="K25" s="82"/>
      <c r="L25" s="84"/>
    </row>
    <row r="26" spans="2:18" ht="15" customHeight="1" x14ac:dyDescent="0.25">
      <c r="B26" s="349" t="s">
        <v>58</v>
      </c>
      <c r="C26" s="350"/>
      <c r="D26" s="350"/>
      <c r="E26" s="351"/>
      <c r="F26" s="160"/>
      <c r="G26" s="258" t="s">
        <v>59</v>
      </c>
      <c r="H26" s="258"/>
      <c r="I26" s="258"/>
      <c r="J26" s="258"/>
      <c r="K26" s="245" t="s">
        <v>92</v>
      </c>
      <c r="L26" s="246"/>
    </row>
    <row r="27" spans="2:18" ht="6.75" customHeight="1" x14ac:dyDescent="0.25">
      <c r="B27" s="81"/>
      <c r="C27" s="82"/>
      <c r="D27" s="82"/>
      <c r="E27" s="82"/>
      <c r="F27" s="82"/>
      <c r="G27" s="82"/>
      <c r="H27" s="83"/>
      <c r="I27" s="82"/>
      <c r="J27" s="82"/>
      <c r="K27" s="82"/>
      <c r="L27" s="84"/>
    </row>
    <row r="28" spans="2:18" ht="29.45" customHeight="1" x14ac:dyDescent="0.25">
      <c r="B28" s="349" t="s">
        <v>153</v>
      </c>
      <c r="C28" s="350"/>
      <c r="D28" s="350"/>
      <c r="E28" s="351"/>
      <c r="F28" s="167"/>
      <c r="G28" s="254" t="s">
        <v>154</v>
      </c>
      <c r="H28" s="254"/>
      <c r="I28" s="254"/>
      <c r="J28" s="254"/>
      <c r="K28" s="245">
        <v>0</v>
      </c>
      <c r="L28" s="246"/>
    </row>
    <row r="29" spans="2:18" ht="6.75" customHeight="1" x14ac:dyDescent="0.25">
      <c r="B29" s="81"/>
      <c r="C29" s="82"/>
      <c r="D29" s="82"/>
      <c r="E29" s="82"/>
      <c r="F29" s="82"/>
      <c r="G29" s="82"/>
      <c r="H29" s="83"/>
      <c r="I29" s="82"/>
      <c r="J29" s="82"/>
      <c r="K29" s="82"/>
      <c r="L29" s="84"/>
    </row>
    <row r="30" spans="2:18" ht="14.45" customHeight="1" x14ac:dyDescent="0.25">
      <c r="B30" s="349" t="s">
        <v>100</v>
      </c>
      <c r="C30" s="350"/>
      <c r="D30" s="350"/>
      <c r="E30" s="351"/>
      <c r="F30" s="362"/>
      <c r="G30" s="363"/>
      <c r="H30" s="363"/>
      <c r="I30" s="363"/>
      <c r="J30" s="363"/>
      <c r="K30" s="363"/>
      <c r="L30" s="364"/>
    </row>
    <row r="31" spans="2:18" ht="6.75" customHeight="1" thickBot="1" x14ac:dyDescent="0.3">
      <c r="B31" s="85"/>
      <c r="C31" s="86"/>
      <c r="D31" s="86"/>
      <c r="E31" s="86"/>
      <c r="F31" s="86"/>
      <c r="G31" s="86"/>
      <c r="H31" s="86"/>
      <c r="I31" s="86"/>
      <c r="J31" s="86"/>
      <c r="K31" s="86"/>
      <c r="L31" s="87"/>
    </row>
    <row r="32" spans="2:18" s="89" customFormat="1" ht="15" customHeight="1" x14ac:dyDescent="0.25">
      <c r="B32" s="88">
        <v>1</v>
      </c>
      <c r="C32" s="365" t="s">
        <v>8</v>
      </c>
      <c r="D32" s="365"/>
      <c r="E32" s="365"/>
      <c r="F32" s="365"/>
      <c r="G32" s="365"/>
      <c r="H32" s="365"/>
      <c r="I32" s="365"/>
      <c r="J32" s="365"/>
      <c r="K32" s="365"/>
      <c r="L32" s="366"/>
      <c r="O32" s="199"/>
      <c r="P32" s="199"/>
      <c r="Q32" s="199"/>
      <c r="R32" s="199"/>
    </row>
    <row r="33" spans="2:12" ht="15" customHeight="1" x14ac:dyDescent="0.25">
      <c r="B33" s="5"/>
      <c r="C33" s="90" t="s">
        <v>9</v>
      </c>
      <c r="D33" s="346" t="s">
        <v>1</v>
      </c>
      <c r="E33" s="347"/>
      <c r="F33" s="347"/>
      <c r="G33" s="347"/>
      <c r="H33" s="347"/>
      <c r="I33" s="347"/>
      <c r="J33" s="348"/>
      <c r="K33" s="341" t="s">
        <v>42</v>
      </c>
      <c r="L33" s="342"/>
    </row>
    <row r="34" spans="2:12" ht="15" customHeight="1" x14ac:dyDescent="0.25">
      <c r="B34" s="5"/>
      <c r="C34" s="176">
        <v>1.1000000000000001</v>
      </c>
      <c r="D34" s="254" t="s">
        <v>112</v>
      </c>
      <c r="E34" s="254"/>
      <c r="F34" s="254"/>
      <c r="G34" s="254"/>
      <c r="H34" s="254"/>
      <c r="I34" s="254"/>
      <c r="J34" s="254"/>
      <c r="K34" s="247">
        <v>0</v>
      </c>
      <c r="L34" s="248"/>
    </row>
    <row r="35" spans="2:12" ht="15" customHeight="1" x14ac:dyDescent="0.25">
      <c r="B35" s="5"/>
      <c r="C35" s="176">
        <v>1.2</v>
      </c>
      <c r="D35" s="254" t="s">
        <v>113</v>
      </c>
      <c r="E35" s="254"/>
      <c r="F35" s="254"/>
      <c r="G35" s="254"/>
      <c r="H35" s="254"/>
      <c r="I35" s="254"/>
      <c r="J35" s="254"/>
      <c r="K35" s="247">
        <v>0</v>
      </c>
      <c r="L35" s="248"/>
    </row>
    <row r="36" spans="2:12" ht="15" customHeight="1" x14ac:dyDescent="0.25">
      <c r="B36" s="5"/>
      <c r="C36" s="176">
        <v>1.3</v>
      </c>
      <c r="D36" s="254" t="s">
        <v>114</v>
      </c>
      <c r="E36" s="254"/>
      <c r="F36" s="254"/>
      <c r="G36" s="254"/>
      <c r="H36" s="254"/>
      <c r="I36" s="254"/>
      <c r="J36" s="254"/>
      <c r="K36" s="247">
        <v>0</v>
      </c>
      <c r="L36" s="248"/>
    </row>
    <row r="37" spans="2:12" ht="15" customHeight="1" x14ac:dyDescent="0.25">
      <c r="B37" s="5"/>
      <c r="C37" s="176">
        <v>1.4</v>
      </c>
      <c r="D37" s="254" t="s">
        <v>115</v>
      </c>
      <c r="E37" s="254"/>
      <c r="F37" s="254"/>
      <c r="G37" s="254"/>
      <c r="H37" s="254"/>
      <c r="I37" s="254"/>
      <c r="J37" s="254"/>
      <c r="K37" s="247">
        <v>0</v>
      </c>
      <c r="L37" s="248"/>
    </row>
    <row r="38" spans="2:12" ht="15" customHeight="1" x14ac:dyDescent="0.25">
      <c r="B38" s="5"/>
      <c r="C38" s="176">
        <v>1.5</v>
      </c>
      <c r="D38" s="254" t="s">
        <v>116</v>
      </c>
      <c r="E38" s="254"/>
      <c r="F38" s="254"/>
      <c r="G38" s="254"/>
      <c r="H38" s="254"/>
      <c r="I38" s="254"/>
      <c r="J38" s="254"/>
      <c r="K38" s="247">
        <v>0</v>
      </c>
      <c r="L38" s="248"/>
    </row>
    <row r="39" spans="2:12" ht="15" customHeight="1" x14ac:dyDescent="0.25">
      <c r="B39" s="5"/>
      <c r="C39" s="176">
        <v>1.6</v>
      </c>
      <c r="D39" s="254" t="s">
        <v>117</v>
      </c>
      <c r="E39" s="254"/>
      <c r="F39" s="254"/>
      <c r="G39" s="254"/>
      <c r="H39" s="254"/>
      <c r="I39" s="254"/>
      <c r="J39" s="254"/>
      <c r="K39" s="247">
        <v>0</v>
      </c>
      <c r="L39" s="248"/>
    </row>
    <row r="40" spans="2:12" ht="15" customHeight="1" x14ac:dyDescent="0.25">
      <c r="B40" s="5"/>
      <c r="C40" s="176">
        <v>1.7</v>
      </c>
      <c r="D40" s="254" t="s">
        <v>118</v>
      </c>
      <c r="E40" s="254"/>
      <c r="F40" s="254"/>
      <c r="G40" s="254"/>
      <c r="H40" s="254"/>
      <c r="I40" s="254"/>
      <c r="J40" s="254"/>
      <c r="K40" s="247">
        <v>0</v>
      </c>
      <c r="L40" s="248"/>
    </row>
    <row r="41" spans="2:12" ht="15" customHeight="1" x14ac:dyDescent="0.25">
      <c r="B41" s="5"/>
      <c r="C41" s="176">
        <v>1.8</v>
      </c>
      <c r="D41" s="254" t="s">
        <v>120</v>
      </c>
      <c r="E41" s="254"/>
      <c r="F41" s="254"/>
      <c r="G41" s="254"/>
      <c r="H41" s="254"/>
      <c r="I41" s="254"/>
      <c r="J41" s="254"/>
      <c r="K41" s="247">
        <v>0</v>
      </c>
      <c r="L41" s="248"/>
    </row>
    <row r="42" spans="2:12" ht="15" customHeight="1" x14ac:dyDescent="0.25">
      <c r="B42" s="5"/>
      <c r="C42" s="176">
        <v>1.9</v>
      </c>
      <c r="D42" s="254" t="s">
        <v>119</v>
      </c>
      <c r="E42" s="254"/>
      <c r="F42" s="254"/>
      <c r="G42" s="254"/>
      <c r="H42" s="254"/>
      <c r="I42" s="254"/>
      <c r="J42" s="254"/>
      <c r="K42" s="247">
        <v>0</v>
      </c>
      <c r="L42" s="248"/>
    </row>
    <row r="43" spans="2:12" ht="15" customHeight="1" x14ac:dyDescent="0.25">
      <c r="B43" s="5"/>
      <c r="C43" s="91">
        <v>1.1000000000000001</v>
      </c>
      <c r="D43" s="254" t="s">
        <v>121</v>
      </c>
      <c r="E43" s="254"/>
      <c r="F43" s="254"/>
      <c r="G43" s="254"/>
      <c r="H43" s="254"/>
      <c r="I43" s="254"/>
      <c r="J43" s="254"/>
      <c r="K43" s="247">
        <v>0</v>
      </c>
      <c r="L43" s="248"/>
    </row>
    <row r="44" spans="2:12" ht="15" customHeight="1" x14ac:dyDescent="0.25">
      <c r="B44" s="5"/>
      <c r="C44" s="176">
        <v>1.1100000000000001</v>
      </c>
      <c r="D44" s="255" t="s">
        <v>109</v>
      </c>
      <c r="E44" s="256"/>
      <c r="F44" s="256"/>
      <c r="G44" s="256"/>
      <c r="H44" s="256"/>
      <c r="I44" s="256"/>
      <c r="J44" s="257"/>
      <c r="K44" s="247">
        <v>0</v>
      </c>
      <c r="L44" s="248"/>
    </row>
    <row r="45" spans="2:12" ht="15" customHeight="1" x14ac:dyDescent="0.25">
      <c r="B45" s="5"/>
      <c r="C45" s="176">
        <v>1.1200000000000001</v>
      </c>
      <c r="D45" s="255" t="s">
        <v>110</v>
      </c>
      <c r="E45" s="256"/>
      <c r="F45" s="256"/>
      <c r="G45" s="256"/>
      <c r="H45" s="256"/>
      <c r="I45" s="256"/>
      <c r="J45" s="257"/>
      <c r="K45" s="247">
        <v>0</v>
      </c>
      <c r="L45" s="248"/>
    </row>
    <row r="46" spans="2:12" ht="15" customHeight="1" x14ac:dyDescent="0.25">
      <c r="B46" s="5"/>
      <c r="C46" s="176">
        <v>1.1299999999999999</v>
      </c>
      <c r="D46" s="254" t="s">
        <v>122</v>
      </c>
      <c r="E46" s="254"/>
      <c r="F46" s="254"/>
      <c r="G46" s="254"/>
      <c r="H46" s="254"/>
      <c r="I46" s="254"/>
      <c r="J46" s="254"/>
      <c r="K46" s="247">
        <v>0</v>
      </c>
      <c r="L46" s="248"/>
    </row>
    <row r="47" spans="2:12" ht="15" customHeight="1" x14ac:dyDescent="0.25">
      <c r="B47" s="5"/>
      <c r="C47" s="176">
        <v>1.1399999999999999</v>
      </c>
      <c r="D47" s="254" t="s">
        <v>104</v>
      </c>
      <c r="E47" s="254"/>
      <c r="F47" s="254"/>
      <c r="G47" s="254"/>
      <c r="H47" s="254"/>
      <c r="I47" s="254"/>
      <c r="J47" s="254"/>
      <c r="K47" s="247">
        <v>0</v>
      </c>
      <c r="L47" s="248"/>
    </row>
    <row r="48" spans="2:12" ht="27.6" customHeight="1" x14ac:dyDescent="0.25">
      <c r="B48" s="5"/>
      <c r="C48" s="176">
        <v>1.1499999999999999</v>
      </c>
      <c r="D48" s="255" t="s">
        <v>111</v>
      </c>
      <c r="E48" s="256"/>
      <c r="F48" s="257"/>
      <c r="G48" s="352">
        <v>0</v>
      </c>
      <c r="H48" s="353"/>
      <c r="I48" s="92" t="s">
        <v>12</v>
      </c>
      <c r="J48" s="93">
        <f>SUM(K34:L47)</f>
        <v>0</v>
      </c>
      <c r="K48" s="247">
        <f>J48*G48</f>
        <v>0</v>
      </c>
      <c r="L48" s="248"/>
    </row>
    <row r="49" spans="2:18" s="89" customFormat="1" ht="15" customHeight="1" thickBot="1" x14ac:dyDescent="0.3">
      <c r="B49" s="94"/>
      <c r="C49" s="270" t="s">
        <v>43</v>
      </c>
      <c r="D49" s="270"/>
      <c r="E49" s="270"/>
      <c r="F49" s="270"/>
      <c r="G49" s="270"/>
      <c r="H49" s="270"/>
      <c r="I49" s="270"/>
      <c r="J49" s="270"/>
      <c r="K49" s="237">
        <f>SUM(K34:L48)</f>
        <v>0</v>
      </c>
      <c r="L49" s="238"/>
      <c r="O49" s="199"/>
      <c r="P49" s="199"/>
      <c r="Q49" s="199"/>
      <c r="R49" s="199"/>
    </row>
    <row r="50" spans="2:18" s="89" customFormat="1" ht="15" customHeight="1" x14ac:dyDescent="0.25">
      <c r="B50" s="95">
        <v>2</v>
      </c>
      <c r="C50" s="239" t="s">
        <v>60</v>
      </c>
      <c r="D50" s="240"/>
      <c r="E50" s="240"/>
      <c r="F50" s="240"/>
      <c r="G50" s="240"/>
      <c r="H50" s="240"/>
      <c r="I50" s="240"/>
      <c r="J50" s="240"/>
      <c r="K50" s="240"/>
      <c r="L50" s="241"/>
      <c r="O50" s="199"/>
      <c r="P50" s="199"/>
      <c r="Q50" s="199"/>
      <c r="R50" s="199"/>
    </row>
    <row r="51" spans="2:18" x14ac:dyDescent="0.25">
      <c r="B51" s="5"/>
      <c r="C51" s="96" t="s">
        <v>9</v>
      </c>
      <c r="D51" s="261" t="s">
        <v>1</v>
      </c>
      <c r="E51" s="262"/>
      <c r="F51" s="263"/>
      <c r="G51" s="264" t="s">
        <v>10</v>
      </c>
      <c r="H51" s="264"/>
      <c r="I51" s="182" t="s">
        <v>61</v>
      </c>
      <c r="J51" s="182" t="s">
        <v>11</v>
      </c>
      <c r="K51" s="265" t="s">
        <v>62</v>
      </c>
      <c r="L51" s="266"/>
    </row>
    <row r="52" spans="2:18" ht="12.75" customHeight="1" x14ac:dyDescent="0.25">
      <c r="B52" s="5"/>
      <c r="C52" s="97">
        <v>2.1</v>
      </c>
      <c r="D52" s="303" t="s">
        <v>15</v>
      </c>
      <c r="E52" s="303"/>
      <c r="F52" s="303"/>
      <c r="G52" s="249"/>
      <c r="H52" s="250"/>
      <c r="I52" s="250"/>
      <c r="J52" s="251"/>
      <c r="K52" s="243">
        <f>SUM(K53:L59)</f>
        <v>0</v>
      </c>
      <c r="L52" s="244"/>
    </row>
    <row r="53" spans="2:18" x14ac:dyDescent="0.25">
      <c r="B53" s="5"/>
      <c r="C53" s="97" t="s">
        <v>131</v>
      </c>
      <c r="D53" s="259" t="s">
        <v>138</v>
      </c>
      <c r="E53" s="259"/>
      <c r="F53" s="259"/>
      <c r="G53" s="260">
        <v>1</v>
      </c>
      <c r="H53" s="260"/>
      <c r="I53" s="185" t="s">
        <v>157</v>
      </c>
      <c r="J53" s="190">
        <v>0</v>
      </c>
      <c r="K53" s="243">
        <f t="shared" ref="K53:K59" si="0">J53*G53</f>
        <v>0</v>
      </c>
      <c r="L53" s="244"/>
    </row>
    <row r="54" spans="2:18" x14ac:dyDescent="0.25">
      <c r="B54" s="5"/>
      <c r="C54" s="97" t="s">
        <v>132</v>
      </c>
      <c r="D54" s="259" t="s">
        <v>139</v>
      </c>
      <c r="E54" s="259"/>
      <c r="F54" s="259"/>
      <c r="G54" s="260">
        <v>1</v>
      </c>
      <c r="H54" s="260"/>
      <c r="I54" s="185" t="s">
        <v>157</v>
      </c>
      <c r="J54" s="190">
        <v>0</v>
      </c>
      <c r="K54" s="243">
        <f t="shared" si="0"/>
        <v>0</v>
      </c>
      <c r="L54" s="244"/>
    </row>
    <row r="55" spans="2:18" x14ac:dyDescent="0.25">
      <c r="B55" s="5"/>
      <c r="C55" s="97" t="s">
        <v>133</v>
      </c>
      <c r="D55" s="259" t="s">
        <v>140</v>
      </c>
      <c r="E55" s="259"/>
      <c r="F55" s="259"/>
      <c r="G55" s="260">
        <v>1</v>
      </c>
      <c r="H55" s="260"/>
      <c r="I55" s="185" t="s">
        <v>157</v>
      </c>
      <c r="J55" s="190">
        <v>0</v>
      </c>
      <c r="K55" s="243">
        <f t="shared" si="0"/>
        <v>0</v>
      </c>
      <c r="L55" s="244"/>
    </row>
    <row r="56" spans="2:18" x14ac:dyDescent="0.25">
      <c r="B56" s="5"/>
      <c r="C56" s="97" t="s">
        <v>134</v>
      </c>
      <c r="D56" s="259" t="s">
        <v>141</v>
      </c>
      <c r="E56" s="259"/>
      <c r="F56" s="259"/>
      <c r="G56" s="260">
        <v>1</v>
      </c>
      <c r="H56" s="260"/>
      <c r="I56" s="185" t="s">
        <v>157</v>
      </c>
      <c r="J56" s="190">
        <v>0</v>
      </c>
      <c r="K56" s="243">
        <f t="shared" si="0"/>
        <v>0</v>
      </c>
      <c r="L56" s="244"/>
    </row>
    <row r="57" spans="2:18" x14ac:dyDescent="0.25">
      <c r="B57" s="5"/>
      <c r="C57" s="97" t="s">
        <v>135</v>
      </c>
      <c r="D57" s="259" t="s">
        <v>142</v>
      </c>
      <c r="E57" s="259"/>
      <c r="F57" s="259"/>
      <c r="G57" s="260">
        <v>1</v>
      </c>
      <c r="H57" s="260"/>
      <c r="I57" s="185" t="s">
        <v>157</v>
      </c>
      <c r="J57" s="190">
        <v>0</v>
      </c>
      <c r="K57" s="243">
        <f t="shared" si="0"/>
        <v>0</v>
      </c>
      <c r="L57" s="244"/>
    </row>
    <row r="58" spans="2:18" x14ac:dyDescent="0.25">
      <c r="B58" s="5"/>
      <c r="C58" s="97" t="s">
        <v>136</v>
      </c>
      <c r="D58" s="259" t="s">
        <v>143</v>
      </c>
      <c r="E58" s="259"/>
      <c r="F58" s="259"/>
      <c r="G58" s="260">
        <v>1</v>
      </c>
      <c r="H58" s="260"/>
      <c r="I58" s="185" t="s">
        <v>157</v>
      </c>
      <c r="J58" s="190">
        <v>0</v>
      </c>
      <c r="K58" s="243">
        <f t="shared" si="0"/>
        <v>0</v>
      </c>
      <c r="L58" s="244"/>
    </row>
    <row r="59" spans="2:18" x14ac:dyDescent="0.25">
      <c r="B59" s="5"/>
      <c r="C59" s="97" t="s">
        <v>137</v>
      </c>
      <c r="D59" s="259" t="s">
        <v>144</v>
      </c>
      <c r="E59" s="259"/>
      <c r="F59" s="259"/>
      <c r="G59" s="260">
        <v>1</v>
      </c>
      <c r="H59" s="260"/>
      <c r="I59" s="185" t="s">
        <v>158</v>
      </c>
      <c r="J59" s="190">
        <v>0</v>
      </c>
      <c r="K59" s="243">
        <f t="shared" si="0"/>
        <v>0</v>
      </c>
      <c r="L59" s="244"/>
    </row>
    <row r="60" spans="2:18" s="89" customFormat="1" ht="15" customHeight="1" thickBot="1" x14ac:dyDescent="0.3">
      <c r="B60" s="94"/>
      <c r="C60" s="270" t="s">
        <v>93</v>
      </c>
      <c r="D60" s="270"/>
      <c r="E60" s="270"/>
      <c r="F60" s="270"/>
      <c r="G60" s="270"/>
      <c r="H60" s="270"/>
      <c r="I60" s="270"/>
      <c r="J60" s="270"/>
      <c r="K60" s="237">
        <f>SUM(K52)</f>
        <v>0</v>
      </c>
      <c r="L60" s="238"/>
      <c r="O60" s="199"/>
      <c r="P60" s="199"/>
      <c r="Q60" s="199"/>
      <c r="R60" s="199"/>
    </row>
    <row r="61" spans="2:18" s="89" customFormat="1" ht="15" customHeight="1" x14ac:dyDescent="0.25">
      <c r="B61" s="95">
        <v>3</v>
      </c>
      <c r="C61" s="239" t="s">
        <v>84</v>
      </c>
      <c r="D61" s="240"/>
      <c r="E61" s="240"/>
      <c r="F61" s="240"/>
      <c r="G61" s="240"/>
      <c r="H61" s="240"/>
      <c r="I61" s="240"/>
      <c r="J61" s="240"/>
      <c r="K61" s="240"/>
      <c r="L61" s="241"/>
      <c r="O61" s="199"/>
      <c r="P61" s="199"/>
      <c r="Q61" s="199"/>
      <c r="R61" s="199"/>
    </row>
    <row r="62" spans="2:18" x14ac:dyDescent="0.25">
      <c r="B62" s="5"/>
      <c r="C62" s="96" t="s">
        <v>9</v>
      </c>
      <c r="D62" s="261" t="s">
        <v>1</v>
      </c>
      <c r="E62" s="262"/>
      <c r="F62" s="263"/>
      <c r="G62" s="264" t="s">
        <v>10</v>
      </c>
      <c r="H62" s="264"/>
      <c r="I62" s="182" t="s">
        <v>61</v>
      </c>
      <c r="J62" s="182" t="s">
        <v>11</v>
      </c>
      <c r="K62" s="265" t="s">
        <v>62</v>
      </c>
      <c r="L62" s="266"/>
    </row>
    <row r="63" spans="2:18" ht="12.75" customHeight="1" x14ac:dyDescent="0.25">
      <c r="B63" s="98"/>
      <c r="C63" s="183">
        <v>3.1</v>
      </c>
      <c r="D63" s="242" t="s">
        <v>87</v>
      </c>
      <c r="E63" s="242"/>
      <c r="F63" s="242"/>
      <c r="G63" s="302">
        <v>0</v>
      </c>
      <c r="H63" s="302"/>
      <c r="I63" s="99" t="s">
        <v>12</v>
      </c>
      <c r="J63" s="100">
        <f>K49</f>
        <v>0</v>
      </c>
      <c r="K63" s="308">
        <f>J63*G63</f>
        <v>0</v>
      </c>
      <c r="L63" s="309"/>
    </row>
    <row r="64" spans="2:18" s="89" customFormat="1" ht="15" customHeight="1" thickBot="1" x14ac:dyDescent="0.3">
      <c r="B64" s="101"/>
      <c r="C64" s="283" t="s">
        <v>85</v>
      </c>
      <c r="D64" s="284"/>
      <c r="E64" s="284"/>
      <c r="F64" s="284"/>
      <c r="G64" s="284"/>
      <c r="H64" s="284"/>
      <c r="I64" s="284"/>
      <c r="J64" s="285"/>
      <c r="K64" s="286">
        <f>SUM(K63)</f>
        <v>0</v>
      </c>
      <c r="L64" s="287"/>
      <c r="M64" s="188"/>
      <c r="N64" s="188"/>
      <c r="O64" s="199"/>
      <c r="P64" s="199"/>
      <c r="Q64" s="199"/>
      <c r="R64" s="199"/>
    </row>
    <row r="65" spans="2:18" s="89" customFormat="1" ht="15" customHeight="1" x14ac:dyDescent="0.25">
      <c r="B65" s="95">
        <v>4</v>
      </c>
      <c r="C65" s="239" t="s">
        <v>13</v>
      </c>
      <c r="D65" s="240"/>
      <c r="E65" s="240"/>
      <c r="F65" s="240"/>
      <c r="G65" s="240"/>
      <c r="H65" s="240"/>
      <c r="I65" s="240"/>
      <c r="J65" s="240"/>
      <c r="K65" s="240"/>
      <c r="L65" s="241"/>
      <c r="M65" s="188"/>
      <c r="N65" s="188"/>
      <c r="O65" s="199"/>
      <c r="P65" s="199"/>
      <c r="Q65" s="199"/>
      <c r="R65" s="199"/>
    </row>
    <row r="66" spans="2:18" x14ac:dyDescent="0.25">
      <c r="B66" s="5"/>
      <c r="C66" s="96" t="s">
        <v>9</v>
      </c>
      <c r="D66" s="261" t="s">
        <v>1</v>
      </c>
      <c r="E66" s="262"/>
      <c r="F66" s="263"/>
      <c r="G66" s="264" t="s">
        <v>10</v>
      </c>
      <c r="H66" s="264"/>
      <c r="I66" s="182" t="s">
        <v>61</v>
      </c>
      <c r="J66" s="182" t="s">
        <v>11</v>
      </c>
      <c r="K66" s="265" t="s">
        <v>62</v>
      </c>
      <c r="L66" s="266"/>
      <c r="M66" s="187"/>
      <c r="N66" s="187"/>
    </row>
    <row r="67" spans="2:18" x14ac:dyDescent="0.25">
      <c r="B67" s="5"/>
      <c r="C67" s="176">
        <v>4.0999999999999996</v>
      </c>
      <c r="D67" s="233" t="s">
        <v>69</v>
      </c>
      <c r="E67" s="233"/>
      <c r="F67" s="233"/>
      <c r="G67" s="234"/>
      <c r="H67" s="234"/>
      <c r="I67" s="92" t="s">
        <v>70</v>
      </c>
      <c r="J67" s="184"/>
      <c r="K67" s="235">
        <f t="shared" ref="K67:K72" si="1">G67*J67</f>
        <v>0</v>
      </c>
      <c r="L67" s="236"/>
      <c r="M67" s="187"/>
      <c r="N67" s="187"/>
    </row>
    <row r="68" spans="2:18" ht="12.75" customHeight="1" x14ac:dyDescent="0.25">
      <c r="B68" s="5"/>
      <c r="C68" s="176">
        <v>4.2</v>
      </c>
      <c r="D68" s="233" t="s">
        <v>67</v>
      </c>
      <c r="E68" s="233"/>
      <c r="F68" s="233"/>
      <c r="G68" s="234"/>
      <c r="H68" s="234"/>
      <c r="I68" s="92" t="s">
        <v>64</v>
      </c>
      <c r="J68" s="184"/>
      <c r="K68" s="235">
        <f t="shared" si="1"/>
        <v>0</v>
      </c>
      <c r="L68" s="236"/>
      <c r="M68" s="187"/>
      <c r="N68" s="187"/>
    </row>
    <row r="69" spans="2:18" ht="12.75" customHeight="1" x14ac:dyDescent="0.25">
      <c r="B69" s="5"/>
      <c r="C69" s="176">
        <v>4.3</v>
      </c>
      <c r="D69" s="233" t="s">
        <v>65</v>
      </c>
      <c r="E69" s="233"/>
      <c r="F69" s="233"/>
      <c r="G69" s="234">
        <v>0</v>
      </c>
      <c r="H69" s="234"/>
      <c r="I69" s="92" t="s">
        <v>159</v>
      </c>
      <c r="J69" s="184">
        <v>0</v>
      </c>
      <c r="K69" s="235">
        <f t="shared" si="1"/>
        <v>0</v>
      </c>
      <c r="L69" s="236"/>
      <c r="M69" s="187"/>
      <c r="N69" s="187"/>
    </row>
    <row r="70" spans="2:18" x14ac:dyDescent="0.25">
      <c r="B70" s="5"/>
      <c r="C70" s="176">
        <v>4.4000000000000004</v>
      </c>
      <c r="D70" s="233" t="s">
        <v>68</v>
      </c>
      <c r="E70" s="233"/>
      <c r="F70" s="233"/>
      <c r="G70" s="234"/>
      <c r="H70" s="234"/>
      <c r="I70" s="92" t="s">
        <v>64</v>
      </c>
      <c r="J70" s="184"/>
      <c r="K70" s="235">
        <f t="shared" si="1"/>
        <v>0</v>
      </c>
      <c r="L70" s="236"/>
    </row>
    <row r="71" spans="2:18" x14ac:dyDescent="0.25">
      <c r="B71" s="5"/>
      <c r="C71" s="176">
        <v>4.5</v>
      </c>
      <c r="D71" s="233" t="s">
        <v>66</v>
      </c>
      <c r="E71" s="233"/>
      <c r="F71" s="233"/>
      <c r="G71" s="234"/>
      <c r="H71" s="234"/>
      <c r="I71" s="92" t="s">
        <v>64</v>
      </c>
      <c r="J71" s="184"/>
      <c r="K71" s="235">
        <f t="shared" si="1"/>
        <v>0</v>
      </c>
      <c r="L71" s="236"/>
    </row>
    <row r="72" spans="2:18" x14ac:dyDescent="0.25">
      <c r="B72" s="5"/>
      <c r="C72" s="176">
        <v>4.5999999999999996</v>
      </c>
      <c r="D72" s="233" t="s">
        <v>63</v>
      </c>
      <c r="E72" s="233"/>
      <c r="F72" s="233"/>
      <c r="G72" s="234"/>
      <c r="H72" s="234"/>
      <c r="I72" s="92" t="s">
        <v>64</v>
      </c>
      <c r="J72" s="184"/>
      <c r="K72" s="235">
        <f t="shared" si="1"/>
        <v>0</v>
      </c>
      <c r="L72" s="236"/>
    </row>
    <row r="73" spans="2:18" s="89" customFormat="1" ht="15" customHeight="1" thickBot="1" x14ac:dyDescent="0.3">
      <c r="B73" s="94"/>
      <c r="C73" s="270" t="s">
        <v>71</v>
      </c>
      <c r="D73" s="270"/>
      <c r="E73" s="270"/>
      <c r="F73" s="270"/>
      <c r="G73" s="270"/>
      <c r="H73" s="270"/>
      <c r="I73" s="270"/>
      <c r="J73" s="270"/>
      <c r="K73" s="237">
        <f>SUM(K67:L72)</f>
        <v>0</v>
      </c>
      <c r="L73" s="238"/>
      <c r="O73" s="199"/>
      <c r="P73" s="199"/>
      <c r="Q73" s="199"/>
      <c r="R73" s="199"/>
    </row>
    <row r="74" spans="2:18" s="89" customFormat="1" ht="15" customHeight="1" x14ac:dyDescent="0.25">
      <c r="B74" s="95">
        <v>5</v>
      </c>
      <c r="C74" s="271" t="s">
        <v>44</v>
      </c>
      <c r="D74" s="272"/>
      <c r="E74" s="272"/>
      <c r="F74" s="272"/>
      <c r="G74" s="272"/>
      <c r="H74" s="272"/>
      <c r="I74" s="272"/>
      <c r="J74" s="272"/>
      <c r="K74" s="272"/>
      <c r="L74" s="273"/>
      <c r="O74" s="199"/>
      <c r="P74" s="199"/>
      <c r="Q74" s="199"/>
      <c r="R74" s="199"/>
    </row>
    <row r="75" spans="2:18" s="89" customFormat="1" ht="6.75" customHeight="1" x14ac:dyDescent="0.25">
      <c r="B75" s="102"/>
      <c r="C75" s="103"/>
      <c r="L75" s="104"/>
      <c r="O75" s="199"/>
      <c r="P75" s="199"/>
      <c r="Q75" s="199"/>
      <c r="R75" s="199"/>
    </row>
    <row r="76" spans="2:18" ht="37.5" customHeight="1" x14ac:dyDescent="0.25">
      <c r="B76" s="98"/>
      <c r="C76" s="105" t="s">
        <v>130</v>
      </c>
      <c r="G76" s="225">
        <v>0</v>
      </c>
      <c r="H76" s="226"/>
      <c r="I76" s="185" t="s">
        <v>12</v>
      </c>
      <c r="J76" s="106">
        <f>K49+K60+K64</f>
        <v>0</v>
      </c>
      <c r="K76" s="277">
        <f>J76*G76</f>
        <v>0</v>
      </c>
      <c r="L76" s="278"/>
      <c r="O76" s="201" t="s">
        <v>12</v>
      </c>
    </row>
    <row r="77" spans="2:18" s="83" customFormat="1" ht="61.5" customHeight="1" x14ac:dyDescent="0.25">
      <c r="B77" s="107"/>
      <c r="C77" s="230" t="s">
        <v>155</v>
      </c>
      <c r="D77" s="231"/>
      <c r="E77" s="231"/>
      <c r="F77" s="232"/>
      <c r="G77" s="343">
        <v>1</v>
      </c>
      <c r="H77" s="344"/>
      <c r="I77" s="160" t="s">
        <v>47</v>
      </c>
      <c r="J77" s="148">
        <v>0</v>
      </c>
      <c r="K77" s="306">
        <f>J77*G77</f>
        <v>0</v>
      </c>
      <c r="L77" s="307"/>
      <c r="O77" s="202" t="s">
        <v>47</v>
      </c>
      <c r="P77" s="203"/>
      <c r="Q77" s="203" t="s">
        <v>12</v>
      </c>
      <c r="R77" s="204" t="s">
        <v>12</v>
      </c>
    </row>
    <row r="78" spans="2:18" ht="15" customHeight="1" x14ac:dyDescent="0.25">
      <c r="B78" s="98"/>
      <c r="C78" s="105" t="s">
        <v>156</v>
      </c>
      <c r="G78" s="225">
        <v>0</v>
      </c>
      <c r="H78" s="226"/>
      <c r="I78" s="92" t="s">
        <v>12</v>
      </c>
      <c r="J78" s="106">
        <f>K49+K60+K64+K76+K77</f>
        <v>0</v>
      </c>
      <c r="K78" s="277">
        <f>J78*G78</f>
        <v>0</v>
      </c>
      <c r="L78" s="278"/>
      <c r="Q78" s="198" t="s">
        <v>47</v>
      </c>
      <c r="R78" s="205">
        <v>1</v>
      </c>
    </row>
    <row r="79" spans="2:18" s="89" customFormat="1" ht="43.5" customHeight="1" x14ac:dyDescent="0.25">
      <c r="B79" s="102"/>
      <c r="C79" s="230" t="s">
        <v>165</v>
      </c>
      <c r="D79" s="231"/>
      <c r="E79" s="231"/>
      <c r="F79" s="232"/>
      <c r="G79" s="225">
        <v>0.01</v>
      </c>
      <c r="H79" s="226"/>
      <c r="I79" s="92" t="s">
        <v>12</v>
      </c>
      <c r="J79" s="106">
        <f>K49+K60+K64+K76+K77</f>
        <v>0</v>
      </c>
      <c r="K79" s="227">
        <f>J79*G79</f>
        <v>0</v>
      </c>
      <c r="L79" s="228"/>
      <c r="M79" s="1"/>
      <c r="N79" s="1"/>
      <c r="O79" s="198"/>
      <c r="P79" s="198"/>
      <c r="Q79" s="198" t="s">
        <v>47</v>
      </c>
      <c r="R79" s="205">
        <v>2</v>
      </c>
    </row>
    <row r="80" spans="2:18" s="89" customFormat="1" ht="6.75" customHeight="1" x14ac:dyDescent="0.25">
      <c r="B80" s="102"/>
      <c r="C80" s="108"/>
      <c r="D80" s="109"/>
      <c r="E80" s="109"/>
      <c r="F80" s="109"/>
      <c r="G80" s="109"/>
      <c r="H80" s="109"/>
      <c r="I80" s="109"/>
      <c r="J80" s="109"/>
      <c r="K80" s="109"/>
      <c r="L80" s="110"/>
      <c r="O80" s="199"/>
      <c r="P80" s="199"/>
      <c r="Q80" s="199"/>
      <c r="R80" s="199"/>
    </row>
    <row r="81" spans="2:18" x14ac:dyDescent="0.25">
      <c r="B81" s="98"/>
      <c r="C81" s="327" t="s">
        <v>72</v>
      </c>
      <c r="D81" s="328"/>
      <c r="E81" s="328"/>
      <c r="F81" s="328"/>
      <c r="G81" s="328"/>
      <c r="H81" s="328"/>
      <c r="I81" s="328"/>
      <c r="J81" s="329"/>
      <c r="K81" s="304">
        <f>K77+K76+K78+K79</f>
        <v>0</v>
      </c>
      <c r="L81" s="305"/>
    </row>
    <row r="82" spans="2:18" ht="6.75" customHeight="1" thickBot="1" x14ac:dyDescent="0.3">
      <c r="B82" s="3"/>
      <c r="C82" s="111"/>
      <c r="D82" s="112"/>
      <c r="E82" s="112"/>
      <c r="F82" s="112"/>
      <c r="G82" s="112"/>
      <c r="H82" s="112"/>
      <c r="I82" s="112"/>
      <c r="J82" s="112"/>
      <c r="K82" s="113"/>
      <c r="L82" s="114"/>
    </row>
    <row r="83" spans="2:18" ht="6.75" customHeight="1" x14ac:dyDescent="0.25">
      <c r="B83" s="115"/>
      <c r="C83" s="116"/>
      <c r="D83" s="117"/>
      <c r="E83" s="117"/>
      <c r="F83" s="117"/>
      <c r="G83" s="117"/>
      <c r="H83" s="117"/>
      <c r="I83" s="117"/>
      <c r="J83" s="117"/>
      <c r="K83" s="118"/>
      <c r="L83" s="119"/>
    </row>
    <row r="84" spans="2:18" s="120" customFormat="1" x14ac:dyDescent="0.25">
      <c r="B84" s="279" t="s">
        <v>74</v>
      </c>
      <c r="C84" s="280"/>
      <c r="D84" s="280"/>
      <c r="E84" s="280"/>
      <c r="F84" s="280"/>
      <c r="G84" s="280"/>
      <c r="H84" s="280"/>
      <c r="I84" s="280"/>
      <c r="J84" s="280"/>
      <c r="K84" s="281">
        <f>K49+K60+K64+K73+K81</f>
        <v>0</v>
      </c>
      <c r="L84" s="282"/>
      <c r="O84" s="200"/>
      <c r="P84" s="200"/>
      <c r="Q84" s="200"/>
      <c r="R84" s="200"/>
    </row>
    <row r="85" spans="2:18" s="89" customFormat="1" ht="6.75" customHeight="1" x14ac:dyDescent="0.25">
      <c r="B85" s="121"/>
      <c r="C85" s="122"/>
      <c r="D85" s="122"/>
      <c r="E85" s="122"/>
      <c r="F85" s="122"/>
      <c r="G85" s="122"/>
      <c r="H85" s="122"/>
      <c r="I85" s="122"/>
      <c r="J85" s="122"/>
      <c r="K85" s="123"/>
      <c r="L85" s="124"/>
      <c r="O85" s="199"/>
      <c r="P85" s="199"/>
      <c r="Q85" s="199"/>
      <c r="R85" s="199"/>
    </row>
    <row r="86" spans="2:18" s="89" customFormat="1" ht="12.75" customHeight="1" x14ac:dyDescent="0.25">
      <c r="B86" s="125" t="s">
        <v>95</v>
      </c>
      <c r="C86" s="126"/>
      <c r="D86" s="126"/>
      <c r="E86" s="126"/>
      <c r="F86" s="127"/>
      <c r="G86" s="345">
        <v>0.13500000000000001</v>
      </c>
      <c r="H86" s="345"/>
      <c r="I86" s="92" t="s">
        <v>12</v>
      </c>
      <c r="J86" s="128">
        <f>K49+K64+K81</f>
        <v>0</v>
      </c>
      <c r="K86" s="289">
        <f>J86*G86</f>
        <v>0</v>
      </c>
      <c r="L86" s="290"/>
      <c r="O86" s="199"/>
      <c r="P86" s="199"/>
      <c r="Q86" s="199"/>
      <c r="R86" s="199"/>
    </row>
    <row r="87" spans="2:18" s="89" customFormat="1" ht="12.75" customHeight="1" x14ac:dyDescent="0.25">
      <c r="B87" s="125" t="s">
        <v>96</v>
      </c>
      <c r="C87" s="126"/>
      <c r="D87" s="126"/>
      <c r="E87" s="126"/>
      <c r="F87" s="127"/>
      <c r="G87" s="288">
        <v>0.23</v>
      </c>
      <c r="H87" s="288"/>
      <c r="I87" s="92" t="s">
        <v>12</v>
      </c>
      <c r="J87" s="128">
        <f>K60</f>
        <v>0</v>
      </c>
      <c r="K87" s="289">
        <f>J87*G87</f>
        <v>0</v>
      </c>
      <c r="L87" s="290"/>
      <c r="O87" s="199"/>
      <c r="P87" s="199"/>
      <c r="Q87" s="199"/>
      <c r="R87" s="199"/>
    </row>
    <row r="88" spans="2:18" s="89" customFormat="1" x14ac:dyDescent="0.25">
      <c r="B88" s="313" t="s">
        <v>107</v>
      </c>
      <c r="C88" s="314"/>
      <c r="D88" s="314"/>
      <c r="E88" s="314"/>
      <c r="F88" s="315"/>
      <c r="G88" s="319">
        <v>1</v>
      </c>
      <c r="H88" s="320"/>
      <c r="I88" s="323" t="s">
        <v>47</v>
      </c>
      <c r="J88" s="325"/>
      <c r="K88" s="289">
        <f>J88*G88</f>
        <v>0</v>
      </c>
      <c r="L88" s="290"/>
      <c r="O88" s="199"/>
      <c r="P88" s="199"/>
      <c r="Q88" s="199"/>
      <c r="R88" s="199"/>
    </row>
    <row r="89" spans="2:18" s="89" customFormat="1" ht="27.95" customHeight="1" x14ac:dyDescent="0.25">
      <c r="B89" s="316" t="s">
        <v>105</v>
      </c>
      <c r="C89" s="317"/>
      <c r="D89" s="317"/>
      <c r="E89" s="317"/>
      <c r="F89" s="318"/>
      <c r="G89" s="321"/>
      <c r="H89" s="322"/>
      <c r="I89" s="324"/>
      <c r="J89" s="326"/>
      <c r="K89" s="289"/>
      <c r="L89" s="290"/>
      <c r="O89" s="199"/>
      <c r="P89" s="199"/>
      <c r="Q89" s="199"/>
      <c r="R89" s="199"/>
    </row>
    <row r="90" spans="2:18" s="89" customFormat="1" ht="6.75" customHeight="1" x14ac:dyDescent="0.25">
      <c r="B90" s="121"/>
      <c r="C90" s="129"/>
      <c r="L90" s="104"/>
      <c r="O90" s="199"/>
      <c r="P90" s="199"/>
      <c r="Q90" s="199"/>
      <c r="R90" s="199"/>
    </row>
    <row r="91" spans="2:18" s="89" customFormat="1" x14ac:dyDescent="0.25">
      <c r="B91" s="279" t="s">
        <v>75</v>
      </c>
      <c r="C91" s="280"/>
      <c r="D91" s="280"/>
      <c r="E91" s="280"/>
      <c r="F91" s="280"/>
      <c r="G91" s="280"/>
      <c r="H91" s="280"/>
      <c r="I91" s="280"/>
      <c r="J91" s="280"/>
      <c r="K91" s="311">
        <f>K84+K86+K87+K88</f>
        <v>0</v>
      </c>
      <c r="L91" s="312"/>
      <c r="O91" s="199"/>
      <c r="P91" s="199"/>
      <c r="Q91" s="199"/>
      <c r="R91" s="199"/>
    </row>
    <row r="92" spans="2:18" s="89" customFormat="1" ht="6.75" customHeight="1" thickBot="1" x14ac:dyDescent="0.3">
      <c r="B92" s="130"/>
      <c r="C92" s="131"/>
      <c r="D92" s="112"/>
      <c r="E92" s="112"/>
      <c r="F92" s="112"/>
      <c r="G92" s="112"/>
      <c r="H92" s="112"/>
      <c r="I92" s="112"/>
      <c r="J92" s="112"/>
      <c r="K92" s="112" t="s">
        <v>108</v>
      </c>
      <c r="L92" s="132"/>
      <c r="O92" s="199"/>
      <c r="P92" s="199"/>
      <c r="Q92" s="199"/>
      <c r="R92" s="199"/>
    </row>
    <row r="93" spans="2:18" s="89" customFormat="1" ht="6.75" customHeight="1" thickBot="1" x14ac:dyDescent="0.3">
      <c r="B93" s="88"/>
      <c r="C93" s="133"/>
      <c r="D93" s="134"/>
      <c r="E93" s="134"/>
      <c r="F93" s="134"/>
      <c r="G93" s="134"/>
      <c r="H93" s="134"/>
      <c r="I93" s="134"/>
      <c r="J93" s="134"/>
      <c r="K93" s="134"/>
      <c r="L93" s="135"/>
      <c r="O93" s="199"/>
      <c r="P93" s="199"/>
      <c r="Q93" s="199"/>
      <c r="R93" s="199"/>
    </row>
    <row r="94" spans="2:18" ht="13.5" thickBot="1" x14ac:dyDescent="0.3">
      <c r="B94" s="80" t="s">
        <v>22</v>
      </c>
      <c r="C94" s="129"/>
      <c r="D94" s="89"/>
      <c r="E94" s="136">
        <v>0</v>
      </c>
      <c r="F94" s="68">
        <f>F22/1000</f>
        <v>0</v>
      </c>
      <c r="G94" s="89" t="s">
        <v>14</v>
      </c>
      <c r="H94" s="89"/>
      <c r="I94" s="89"/>
      <c r="J94" s="122" t="s">
        <v>97</v>
      </c>
      <c r="K94" s="267" t="e">
        <f>K84/F94</f>
        <v>#DIV/0!</v>
      </c>
      <c r="L94" s="268"/>
    </row>
    <row r="95" spans="2:18" ht="13.5" thickBot="1" x14ac:dyDescent="0.3">
      <c r="B95" s="80"/>
      <c r="C95" s="129"/>
      <c r="D95" s="89"/>
      <c r="E95" s="89"/>
      <c r="F95" s="137"/>
      <c r="G95" s="136"/>
      <c r="H95" s="89"/>
      <c r="I95" s="89"/>
      <c r="J95" s="122" t="s">
        <v>98</v>
      </c>
      <c r="K95" s="267" t="e">
        <f>K91/F94</f>
        <v>#DIV/0!</v>
      </c>
      <c r="L95" s="268"/>
    </row>
    <row r="96" spans="2:18" ht="7.5" customHeight="1" thickBot="1" x14ac:dyDescent="0.3">
      <c r="B96" s="3"/>
      <c r="C96" s="131"/>
      <c r="D96" s="112"/>
      <c r="E96" s="4"/>
      <c r="F96" s="4"/>
      <c r="G96" s="112"/>
      <c r="H96" s="112"/>
      <c r="I96" s="112"/>
      <c r="J96" s="138"/>
      <c r="K96" s="139"/>
      <c r="L96" s="140"/>
    </row>
    <row r="97" spans="2:18" ht="6.75" customHeight="1" x14ac:dyDescent="0.25">
      <c r="B97" s="141"/>
      <c r="C97" s="129"/>
      <c r="D97" s="89"/>
      <c r="E97" s="89"/>
      <c r="F97" s="89"/>
      <c r="G97" s="89"/>
      <c r="H97" s="89"/>
      <c r="I97" s="89"/>
      <c r="J97" s="89"/>
      <c r="K97" s="142"/>
      <c r="L97" s="143"/>
    </row>
    <row r="98" spans="2:18" x14ac:dyDescent="0.25">
      <c r="B98" s="80" t="s">
        <v>90</v>
      </c>
      <c r="C98" s="129"/>
      <c r="D98" s="89"/>
      <c r="E98" s="89"/>
      <c r="F98" s="89"/>
      <c r="G98" s="89"/>
      <c r="H98" s="89"/>
      <c r="I98" s="89"/>
      <c r="J98" s="89"/>
      <c r="K98" s="142"/>
      <c r="L98" s="144"/>
    </row>
    <row r="99" spans="2:18" ht="60" customHeight="1" thickBot="1" x14ac:dyDescent="0.3">
      <c r="B99" s="274"/>
      <c r="C99" s="275"/>
      <c r="D99" s="275"/>
      <c r="E99" s="275"/>
      <c r="F99" s="275"/>
      <c r="G99" s="275"/>
      <c r="H99" s="275"/>
      <c r="I99" s="275"/>
      <c r="J99" s="275"/>
      <c r="K99" s="275"/>
      <c r="L99" s="276"/>
    </row>
    <row r="100" spans="2:18" ht="6.75" customHeight="1" thickBot="1" x14ac:dyDescent="0.3">
      <c r="B100" s="32"/>
      <c r="C100" s="33"/>
      <c r="D100" s="33"/>
      <c r="E100" s="33"/>
      <c r="F100" s="33"/>
      <c r="G100" s="33"/>
      <c r="H100" s="33"/>
      <c r="I100" s="33"/>
      <c r="J100" s="33"/>
      <c r="K100" s="145"/>
      <c r="L100" s="146"/>
    </row>
    <row r="101" spans="2:18" ht="6.75" customHeight="1" x14ac:dyDescent="0.25">
      <c r="B101" s="5"/>
      <c r="L101" s="2"/>
    </row>
    <row r="102" spans="2:18" s="89" customFormat="1" x14ac:dyDescent="0.25">
      <c r="B102" s="147" t="s">
        <v>2</v>
      </c>
      <c r="C102" s="310" t="s">
        <v>3</v>
      </c>
      <c r="D102" s="310"/>
      <c r="E102" s="310"/>
      <c r="F102" s="310"/>
      <c r="G102" s="269" t="s">
        <v>4</v>
      </c>
      <c r="H102" s="269"/>
      <c r="I102" s="269" t="s">
        <v>5</v>
      </c>
      <c r="J102" s="269"/>
      <c r="K102" s="269" t="s">
        <v>6</v>
      </c>
      <c r="L102" s="301"/>
      <c r="O102" s="199"/>
      <c r="P102" s="199"/>
      <c r="Q102" s="199"/>
      <c r="R102" s="199"/>
    </row>
    <row r="103" spans="2:18" ht="15" customHeight="1" x14ac:dyDescent="0.25">
      <c r="B103" s="168"/>
      <c r="C103" s="292"/>
      <c r="D103" s="292"/>
      <c r="E103" s="292"/>
      <c r="F103" s="292"/>
      <c r="G103" s="234"/>
      <c r="H103" s="234"/>
      <c r="I103" s="234"/>
      <c r="J103" s="234"/>
      <c r="K103" s="295">
        <f>K12</f>
        <v>0</v>
      </c>
      <c r="L103" s="296"/>
    </row>
    <row r="104" spans="2:18" x14ac:dyDescent="0.25">
      <c r="B104" s="169"/>
      <c r="C104" s="291"/>
      <c r="D104" s="291"/>
      <c r="E104" s="291"/>
      <c r="F104" s="291"/>
      <c r="G104" s="297"/>
      <c r="H104" s="297"/>
      <c r="I104" s="297"/>
      <c r="J104" s="297"/>
      <c r="K104" s="293"/>
      <c r="L104" s="294"/>
    </row>
    <row r="105" spans="2:18" ht="6.75" customHeight="1" thickBot="1" x14ac:dyDescent="0.3">
      <c r="B105" s="74"/>
      <c r="C105" s="75"/>
      <c r="D105" s="75"/>
      <c r="E105" s="75"/>
      <c r="F105" s="75"/>
      <c r="G105" s="75"/>
      <c r="H105" s="75"/>
      <c r="I105" s="75"/>
      <c r="J105" s="75"/>
      <c r="K105" s="75"/>
      <c r="L105" s="76"/>
    </row>
    <row r="106" spans="2:18" ht="6.75" customHeight="1" x14ac:dyDescent="0.25">
      <c r="B106" s="5"/>
      <c r="C106" s="83"/>
      <c r="D106" s="83"/>
      <c r="E106" s="83"/>
      <c r="F106" s="83"/>
      <c r="G106" s="83"/>
      <c r="H106" s="83"/>
      <c r="I106" s="83"/>
      <c r="J106" s="83"/>
      <c r="K106" s="83"/>
      <c r="L106" s="84"/>
    </row>
    <row r="107" spans="2:18" ht="55.9" customHeight="1" thickBot="1" x14ac:dyDescent="0.3">
      <c r="B107" s="3" t="s">
        <v>21</v>
      </c>
      <c r="C107" s="298" t="s">
        <v>128</v>
      </c>
      <c r="D107" s="299"/>
      <c r="E107" s="299"/>
      <c r="F107" s="299"/>
      <c r="G107" s="299"/>
      <c r="H107" s="299"/>
      <c r="I107" s="299"/>
      <c r="J107" s="299"/>
      <c r="K107" s="299"/>
      <c r="L107" s="300"/>
    </row>
    <row r="108" spans="2:18" ht="12" customHeight="1" x14ac:dyDescent="0.25">
      <c r="C108" s="231"/>
      <c r="D108" s="231"/>
      <c r="E108" s="231"/>
      <c r="F108" s="231"/>
      <c r="G108" s="231"/>
      <c r="H108" s="231"/>
      <c r="I108" s="231"/>
      <c r="J108" s="231"/>
      <c r="K108" s="231"/>
      <c r="L108" s="231"/>
    </row>
    <row r="109" spans="2:18" x14ac:dyDescent="0.25">
      <c r="C109" s="231"/>
      <c r="D109" s="231"/>
      <c r="E109" s="231"/>
      <c r="F109" s="231"/>
      <c r="G109" s="231"/>
      <c r="H109" s="231"/>
      <c r="I109" s="231"/>
      <c r="J109" s="231"/>
      <c r="K109" s="231"/>
      <c r="L109" s="231"/>
    </row>
    <row r="110" spans="2:18" ht="12" customHeight="1" x14ac:dyDescent="0.25">
      <c r="C110" s="231"/>
      <c r="D110" s="231"/>
      <c r="E110" s="231"/>
      <c r="F110" s="231"/>
      <c r="G110" s="231"/>
      <c r="H110" s="231"/>
      <c r="I110" s="231"/>
      <c r="J110" s="231"/>
      <c r="K110" s="231"/>
      <c r="L110" s="231"/>
    </row>
  </sheetData>
  <sheetProtection algorithmName="SHA-512" hashValue="oghKa/K04n/molKQ48ecVvEI+ZQD7pbsw4/j3sYquiuy+MyltnrY9YqMrqAHy4DWyokeLQHcZLa1uLTjYzmYaQ==" saltValue="UZWfYs0OfVBbTGGTA1e1RQ==" spinCount="100000" sheet="1" selectLockedCells="1"/>
  <mergeCells count="180">
    <mergeCell ref="D48:F48"/>
    <mergeCell ref="G48:H48"/>
    <mergeCell ref="K47:L47"/>
    <mergeCell ref="D67:F67"/>
    <mergeCell ref="G67:H67"/>
    <mergeCell ref="K67:L67"/>
    <mergeCell ref="G10:J10"/>
    <mergeCell ref="E10:F10"/>
    <mergeCell ref="G12:J12"/>
    <mergeCell ref="G14:J14"/>
    <mergeCell ref="E12:F12"/>
    <mergeCell ref="E14:F14"/>
    <mergeCell ref="B30:E30"/>
    <mergeCell ref="F30:L30"/>
    <mergeCell ref="B20:E20"/>
    <mergeCell ref="B18:E18"/>
    <mergeCell ref="B24:E24"/>
    <mergeCell ref="B28:E28"/>
    <mergeCell ref="G66:H66"/>
    <mergeCell ref="K66:L66"/>
    <mergeCell ref="C32:L32"/>
    <mergeCell ref="K28:L28"/>
    <mergeCell ref="K26:L26"/>
    <mergeCell ref="D37:J37"/>
    <mergeCell ref="B26:E26"/>
    <mergeCell ref="B22:E22"/>
    <mergeCell ref="D44:J44"/>
    <mergeCell ref="D43:J43"/>
    <mergeCell ref="D42:J42"/>
    <mergeCell ref="D41:J41"/>
    <mergeCell ref="D40:J40"/>
    <mergeCell ref="D39:J39"/>
    <mergeCell ref="D38:J38"/>
    <mergeCell ref="D34:J34"/>
    <mergeCell ref="G28:J28"/>
    <mergeCell ref="G26:J26"/>
    <mergeCell ref="G24:J24"/>
    <mergeCell ref="G22:J22"/>
    <mergeCell ref="D35:J35"/>
    <mergeCell ref="D36:J36"/>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G72:H72"/>
    <mergeCell ref="K72:L72"/>
    <mergeCell ref="D68:F68"/>
    <mergeCell ref="G68:H68"/>
    <mergeCell ref="D66:F66"/>
    <mergeCell ref="D33:J33"/>
    <mergeCell ref="K68:L68"/>
    <mergeCell ref="C61:L61"/>
    <mergeCell ref="K102:L102"/>
    <mergeCell ref="G63:H63"/>
    <mergeCell ref="D52:F52"/>
    <mergeCell ref="K81:L81"/>
    <mergeCell ref="K77:L77"/>
    <mergeCell ref="K34:L34"/>
    <mergeCell ref="K63:L63"/>
    <mergeCell ref="K35:L35"/>
    <mergeCell ref="K36:L36"/>
    <mergeCell ref="K37:L37"/>
    <mergeCell ref="K44:L44"/>
    <mergeCell ref="K52:L52"/>
    <mergeCell ref="C102:F102"/>
    <mergeCell ref="G102:H102"/>
    <mergeCell ref="K91:L91"/>
    <mergeCell ref="B88:F88"/>
    <mergeCell ref="B89:F89"/>
    <mergeCell ref="G88:H89"/>
    <mergeCell ref="I88:I89"/>
    <mergeCell ref="J88:J89"/>
    <mergeCell ref="K88:L89"/>
    <mergeCell ref="K60:L60"/>
    <mergeCell ref="C81:J81"/>
    <mergeCell ref="C49:J49"/>
    <mergeCell ref="C109:L110"/>
    <mergeCell ref="C104:F104"/>
    <mergeCell ref="C103:F103"/>
    <mergeCell ref="K104:L104"/>
    <mergeCell ref="K103:L103"/>
    <mergeCell ref="I104:J104"/>
    <mergeCell ref="I103:J103"/>
    <mergeCell ref="G104:H104"/>
    <mergeCell ref="G103:H103"/>
    <mergeCell ref="C108:L108"/>
    <mergeCell ref="C107:L107"/>
    <mergeCell ref="D51:F51"/>
    <mergeCell ref="G51:H51"/>
    <mergeCell ref="K51:L51"/>
    <mergeCell ref="D62:F62"/>
    <mergeCell ref="G62:H62"/>
    <mergeCell ref="K62:L62"/>
    <mergeCell ref="K95:L95"/>
    <mergeCell ref="I102:J102"/>
    <mergeCell ref="C73:J73"/>
    <mergeCell ref="C74:L74"/>
    <mergeCell ref="B99:L99"/>
    <mergeCell ref="G78:H78"/>
    <mergeCell ref="K78:L78"/>
    <mergeCell ref="G76:H76"/>
    <mergeCell ref="K76:L76"/>
    <mergeCell ref="B84:J84"/>
    <mergeCell ref="B91:J91"/>
    <mergeCell ref="K84:L84"/>
    <mergeCell ref="C64:J64"/>
    <mergeCell ref="K64:L64"/>
    <mergeCell ref="C60:J60"/>
    <mergeCell ref="G87:H87"/>
    <mergeCell ref="K87:L87"/>
    <mergeCell ref="D72:F72"/>
    <mergeCell ref="D57:F57"/>
    <mergeCell ref="D58:F58"/>
    <mergeCell ref="D59:F59"/>
    <mergeCell ref="G53:H53"/>
    <mergeCell ref="G54:H54"/>
    <mergeCell ref="G55:H55"/>
    <mergeCell ref="G56:H56"/>
    <mergeCell ref="G57:H57"/>
    <mergeCell ref="G58:H58"/>
    <mergeCell ref="G59:H59"/>
    <mergeCell ref="K56:L56"/>
    <mergeCell ref="K57:L57"/>
    <mergeCell ref="K58:L58"/>
    <mergeCell ref="K59:L59"/>
    <mergeCell ref="G52:J52"/>
    <mergeCell ref="B2:L6"/>
    <mergeCell ref="K22:L22"/>
    <mergeCell ref="K20:L20"/>
    <mergeCell ref="K18:L18"/>
    <mergeCell ref="D47:J47"/>
    <mergeCell ref="D45:J45"/>
    <mergeCell ref="K38:L38"/>
    <mergeCell ref="K39:L39"/>
    <mergeCell ref="K49:L49"/>
    <mergeCell ref="G20:J20"/>
    <mergeCell ref="G18:J18"/>
    <mergeCell ref="K41:L41"/>
    <mergeCell ref="D46:J46"/>
    <mergeCell ref="K46:L46"/>
    <mergeCell ref="C50:L50"/>
    <mergeCell ref="D53:F53"/>
    <mergeCell ref="D54:F54"/>
    <mergeCell ref="D55:F55"/>
    <mergeCell ref="D56:F56"/>
    <mergeCell ref="K53:L53"/>
    <mergeCell ref="K54:L54"/>
    <mergeCell ref="K55:L55"/>
    <mergeCell ref="K24:L24"/>
    <mergeCell ref="K48:L48"/>
    <mergeCell ref="K43:L43"/>
    <mergeCell ref="K40:L40"/>
    <mergeCell ref="G79:H79"/>
    <mergeCell ref="K79:L79"/>
    <mergeCell ref="C79:F79"/>
    <mergeCell ref="D69:F69"/>
    <mergeCell ref="G69:H69"/>
    <mergeCell ref="K69:L69"/>
    <mergeCell ref="D70:F70"/>
    <mergeCell ref="G70:H70"/>
    <mergeCell ref="K70:L70"/>
    <mergeCell ref="D71:F71"/>
    <mergeCell ref="G71:H71"/>
    <mergeCell ref="K71:L71"/>
    <mergeCell ref="K73:L73"/>
    <mergeCell ref="C65:L65"/>
    <mergeCell ref="D63:F63"/>
    <mergeCell ref="C77:F77"/>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41"/>
  <sheetViews>
    <sheetView showZeros="0" zoomScaleNormal="100" zoomScaleSheetLayoutView="115" workbookViewId="0">
      <selection activeCell="D10" sqref="D10:E10"/>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9" ht="15.75" customHeight="1" x14ac:dyDescent="0.25">
      <c r="A2" s="252" t="s">
        <v>150</v>
      </c>
      <c r="B2" s="252"/>
      <c r="C2" s="252"/>
      <c r="D2" s="252"/>
      <c r="E2" s="252"/>
      <c r="F2" s="252"/>
      <c r="G2" s="252"/>
      <c r="H2" s="252"/>
      <c r="I2" s="252"/>
      <c r="J2" s="252"/>
      <c r="K2" s="252"/>
      <c r="L2" s="252"/>
      <c r="M2" s="252"/>
    </row>
    <row r="3" spans="1:29" ht="15" customHeight="1" x14ac:dyDescent="0.25">
      <c r="A3" s="252"/>
      <c r="B3" s="252"/>
      <c r="C3" s="252"/>
      <c r="D3" s="252"/>
      <c r="E3" s="252"/>
      <c r="F3" s="252"/>
      <c r="G3" s="252"/>
      <c r="H3" s="252"/>
      <c r="I3" s="252"/>
      <c r="J3" s="252"/>
      <c r="K3" s="252"/>
      <c r="L3" s="252"/>
      <c r="M3" s="252"/>
    </row>
    <row r="4" spans="1:29" ht="15" customHeight="1" x14ac:dyDescent="0.25">
      <c r="A4" s="252"/>
      <c r="B4" s="252"/>
      <c r="C4" s="252"/>
      <c r="D4" s="252"/>
      <c r="E4" s="252"/>
      <c r="F4" s="252"/>
      <c r="G4" s="252"/>
      <c r="H4" s="252"/>
      <c r="I4" s="252"/>
      <c r="J4" s="252"/>
      <c r="K4" s="252"/>
      <c r="L4" s="252"/>
      <c r="M4" s="252"/>
    </row>
    <row r="5" spans="1:29" ht="15" customHeight="1" x14ac:dyDescent="0.25">
      <c r="A5" s="252"/>
      <c r="B5" s="252"/>
      <c r="C5" s="252"/>
      <c r="D5" s="252"/>
      <c r="E5" s="252"/>
      <c r="F5" s="252"/>
      <c r="G5" s="252"/>
      <c r="H5" s="252"/>
      <c r="I5" s="252"/>
      <c r="J5" s="252"/>
      <c r="K5" s="252"/>
      <c r="L5" s="252"/>
      <c r="M5" s="252"/>
    </row>
    <row r="6" spans="1:29" ht="6" customHeight="1" x14ac:dyDescent="0.25">
      <c r="A6" s="252"/>
      <c r="B6" s="252"/>
      <c r="C6" s="252"/>
      <c r="D6" s="252"/>
      <c r="E6" s="252"/>
      <c r="F6" s="252"/>
      <c r="G6" s="252"/>
      <c r="H6" s="252"/>
      <c r="I6" s="252"/>
      <c r="J6" s="252"/>
      <c r="K6" s="252"/>
      <c r="L6" s="252"/>
      <c r="M6" s="252"/>
    </row>
    <row r="7" spans="1:29" ht="46.15" customHeight="1" thickBot="1" x14ac:dyDescent="0.3">
      <c r="A7" s="396" t="s">
        <v>152</v>
      </c>
      <c r="B7" s="396"/>
      <c r="C7" s="396"/>
      <c r="D7" s="396"/>
      <c r="E7" s="396"/>
      <c r="F7" s="396"/>
      <c r="G7" s="396"/>
      <c r="H7" s="396"/>
      <c r="I7" s="396"/>
      <c r="J7" s="396"/>
      <c r="K7" s="396"/>
      <c r="L7" s="396"/>
      <c r="M7" s="396"/>
      <c r="O7" s="186"/>
      <c r="P7" s="186"/>
      <c r="Q7" s="186"/>
      <c r="R7" s="186"/>
      <c r="S7" s="186"/>
      <c r="T7" s="186"/>
      <c r="U7" s="186"/>
      <c r="V7" s="186"/>
      <c r="W7" s="186"/>
      <c r="X7" s="186"/>
      <c r="Y7" s="186"/>
      <c r="Z7" s="186"/>
      <c r="AA7" s="186"/>
      <c r="AB7" s="186"/>
      <c r="AC7" s="186"/>
    </row>
    <row r="8" spans="1:29" ht="15" customHeight="1" x14ac:dyDescent="0.25">
      <c r="A8" s="397" t="s">
        <v>7</v>
      </c>
      <c r="B8" s="398"/>
      <c r="C8" s="398"/>
      <c r="D8" s="399">
        <f>'Cost Estimate'!E8</f>
        <v>0</v>
      </c>
      <c r="E8" s="400"/>
      <c r="F8" s="400"/>
      <c r="G8" s="400"/>
      <c r="H8" s="400"/>
      <c r="I8" s="400"/>
      <c r="J8" s="400"/>
      <c r="K8" s="400"/>
      <c r="L8" s="400"/>
      <c r="M8" s="401"/>
      <c r="O8" s="229"/>
      <c r="P8" s="229"/>
      <c r="Q8" s="229"/>
      <c r="R8" s="229"/>
      <c r="S8" s="229"/>
      <c r="T8" s="229"/>
      <c r="U8" s="229"/>
      <c r="V8" s="229"/>
      <c r="W8" s="229"/>
      <c r="X8" s="229"/>
      <c r="Y8" s="229"/>
      <c r="Z8" s="229"/>
      <c r="AA8" s="229"/>
      <c r="AB8" s="229"/>
      <c r="AC8" s="229"/>
    </row>
    <row r="9" spans="1:29" ht="6.75" customHeight="1" x14ac:dyDescent="0.25">
      <c r="A9" s="393"/>
      <c r="B9" s="394"/>
      <c r="C9" s="394"/>
      <c r="D9" s="394"/>
      <c r="E9" s="394"/>
      <c r="F9" s="394"/>
      <c r="G9" s="394"/>
      <c r="H9" s="394"/>
      <c r="I9" s="394"/>
      <c r="J9" s="394"/>
      <c r="K9" s="394"/>
      <c r="L9" s="394"/>
      <c r="M9" s="395"/>
      <c r="O9" s="186"/>
      <c r="P9" s="186"/>
      <c r="Q9" s="186"/>
      <c r="R9" s="186"/>
      <c r="S9" s="186"/>
      <c r="T9" s="186"/>
      <c r="U9" s="186"/>
      <c r="V9" s="186"/>
      <c r="W9" s="186"/>
      <c r="X9" s="186"/>
      <c r="Y9" s="186"/>
      <c r="Z9" s="186"/>
      <c r="AA9" s="186"/>
      <c r="AB9" s="186"/>
      <c r="AC9" s="186"/>
    </row>
    <row r="10" spans="1:29" ht="15" customHeight="1" x14ac:dyDescent="0.25">
      <c r="A10" s="386" t="s">
        <v>99</v>
      </c>
      <c r="B10" s="355"/>
      <c r="C10" s="355"/>
      <c r="D10" s="387">
        <f>'Cost Estimate'!E10</f>
        <v>0</v>
      </c>
      <c r="E10" s="402"/>
      <c r="F10" s="355" t="s">
        <v>145</v>
      </c>
      <c r="G10" s="355"/>
      <c r="H10" s="355"/>
      <c r="I10" s="355"/>
      <c r="J10" s="212"/>
      <c r="K10" s="212"/>
      <c r="L10" s="389" t="str">
        <f>'Cost Estimate'!K10</f>
        <v>0</v>
      </c>
      <c r="M10" s="390"/>
      <c r="O10" s="229"/>
      <c r="P10" s="229"/>
      <c r="Q10" s="229"/>
      <c r="R10" s="229"/>
      <c r="S10" s="229"/>
      <c r="T10" s="229"/>
      <c r="U10" s="229"/>
      <c r="V10" s="229"/>
      <c r="W10" s="229"/>
      <c r="X10" s="229"/>
      <c r="Y10" s="229"/>
      <c r="Z10" s="229"/>
      <c r="AA10" s="229"/>
      <c r="AB10" s="229"/>
      <c r="AC10" s="229"/>
    </row>
    <row r="11" spans="1:29" ht="6.75" customHeight="1" x14ac:dyDescent="0.25">
      <c r="A11" s="393"/>
      <c r="B11" s="394"/>
      <c r="C11" s="394"/>
      <c r="D11" s="394"/>
      <c r="E11" s="394"/>
      <c r="F11" s="394"/>
      <c r="G11" s="394"/>
      <c r="H11" s="394"/>
      <c r="I11" s="394"/>
      <c r="J11" s="394"/>
      <c r="K11" s="394"/>
      <c r="L11" s="394"/>
      <c r="M11" s="395"/>
      <c r="O11" s="186"/>
      <c r="P11" s="186"/>
      <c r="Q11" s="186"/>
      <c r="R11" s="186"/>
      <c r="S11" s="186"/>
      <c r="T11" s="186"/>
      <c r="U11" s="186"/>
      <c r="V11" s="186"/>
      <c r="W11" s="186"/>
      <c r="X11" s="186"/>
      <c r="Y11" s="186"/>
      <c r="Z11" s="186"/>
      <c r="AA11" s="186"/>
      <c r="AB11" s="186"/>
      <c r="AC11" s="186"/>
    </row>
    <row r="12" spans="1:29" ht="15" customHeight="1" x14ac:dyDescent="0.25">
      <c r="A12" s="386" t="s">
        <v>146</v>
      </c>
      <c r="B12" s="355"/>
      <c r="C12" s="355"/>
      <c r="D12" s="387">
        <f>'Cost Estimate'!E12</f>
        <v>0</v>
      </c>
      <c r="E12" s="402"/>
      <c r="F12" s="359" t="s">
        <v>147</v>
      </c>
      <c r="G12" s="360"/>
      <c r="H12" s="360"/>
      <c r="I12" s="360"/>
      <c r="J12" s="213"/>
      <c r="K12" s="213"/>
      <c r="L12" s="389">
        <f>'Cost Estimate'!K12</f>
        <v>0</v>
      </c>
      <c r="M12" s="390"/>
      <c r="O12" s="229"/>
      <c r="P12" s="229"/>
      <c r="Q12" s="229"/>
      <c r="R12" s="229"/>
      <c r="S12" s="229"/>
      <c r="T12" s="229"/>
      <c r="U12" s="229"/>
      <c r="V12" s="229"/>
      <c r="W12" s="229"/>
      <c r="X12" s="229"/>
      <c r="Y12" s="229"/>
      <c r="Z12" s="229"/>
      <c r="AA12" s="229"/>
      <c r="AB12" s="229"/>
      <c r="AC12" s="229"/>
    </row>
    <row r="13" spans="1:29" ht="6.75" customHeight="1" x14ac:dyDescent="0.25">
      <c r="A13" s="393"/>
      <c r="B13" s="394"/>
      <c r="C13" s="394"/>
      <c r="D13" s="394"/>
      <c r="E13" s="394"/>
      <c r="F13" s="394"/>
      <c r="G13" s="394"/>
      <c r="H13" s="394"/>
      <c r="I13" s="394"/>
      <c r="J13" s="394"/>
      <c r="K13" s="394"/>
      <c r="L13" s="394"/>
      <c r="M13" s="395"/>
      <c r="O13" s="186"/>
      <c r="P13" s="186"/>
      <c r="Q13" s="186"/>
      <c r="R13" s="186"/>
      <c r="S13" s="186"/>
      <c r="T13" s="186"/>
      <c r="U13" s="186"/>
      <c r="V13" s="186"/>
      <c r="W13" s="186"/>
      <c r="X13" s="186"/>
      <c r="Y13" s="186"/>
      <c r="Z13" s="186"/>
      <c r="AA13" s="186"/>
      <c r="AB13" s="186"/>
      <c r="AC13" s="186"/>
    </row>
    <row r="14" spans="1:29" ht="14.45" customHeight="1" x14ac:dyDescent="0.25">
      <c r="A14" s="386" t="s">
        <v>148</v>
      </c>
      <c r="B14" s="355"/>
      <c r="C14" s="355"/>
      <c r="D14" s="387">
        <f>'Cost Estimate'!E14</f>
        <v>0</v>
      </c>
      <c r="E14" s="388"/>
      <c r="F14" s="360" t="s">
        <v>79</v>
      </c>
      <c r="G14" s="360"/>
      <c r="H14" s="360"/>
      <c r="I14" s="360"/>
      <c r="J14" s="213"/>
      <c r="K14" s="213"/>
      <c r="L14" s="389">
        <f>'Cost Estimate'!K14</f>
        <v>0</v>
      </c>
      <c r="M14" s="390"/>
      <c r="O14" s="229"/>
      <c r="P14" s="229"/>
      <c r="Q14" s="229"/>
      <c r="R14" s="229"/>
      <c r="S14" s="229"/>
      <c r="T14" s="229"/>
      <c r="U14" s="229"/>
      <c r="V14" s="229"/>
      <c r="W14" s="229"/>
      <c r="X14" s="229"/>
      <c r="Y14" s="229"/>
      <c r="Z14" s="229"/>
      <c r="AA14" s="229"/>
      <c r="AB14" s="229"/>
      <c r="AC14" s="229"/>
    </row>
    <row r="15" spans="1:29" ht="13.5" thickBot="1" x14ac:dyDescent="0.3">
      <c r="A15" s="170"/>
      <c r="B15" s="171"/>
      <c r="C15" s="171"/>
      <c r="D15" s="171"/>
      <c r="E15" s="171"/>
      <c r="F15" s="171"/>
      <c r="G15" s="171"/>
      <c r="H15" s="171"/>
      <c r="I15" s="171"/>
      <c r="J15" s="171"/>
      <c r="K15" s="171"/>
      <c r="L15" s="171"/>
      <c r="M15" s="172"/>
      <c r="O15" s="186"/>
      <c r="P15" s="186"/>
      <c r="Q15" s="186"/>
      <c r="R15" s="186"/>
      <c r="S15" s="186"/>
      <c r="T15" s="186"/>
      <c r="U15" s="186"/>
      <c r="V15" s="186"/>
      <c r="W15" s="186"/>
      <c r="X15" s="186"/>
      <c r="Y15" s="186"/>
      <c r="Z15" s="186"/>
      <c r="AA15" s="186"/>
      <c r="AB15" s="186"/>
      <c r="AC15" s="186"/>
    </row>
    <row r="16" spans="1:29" s="89" customFormat="1" ht="15" x14ac:dyDescent="0.25">
      <c r="A16" s="173">
        <v>1</v>
      </c>
      <c r="B16" s="174" t="s">
        <v>151</v>
      </c>
      <c r="C16" s="175"/>
      <c r="D16" s="175"/>
      <c r="E16" s="175"/>
      <c r="F16" s="175"/>
      <c r="G16" s="175"/>
      <c r="H16" s="175"/>
      <c r="I16" s="221" t="s">
        <v>166</v>
      </c>
      <c r="J16" s="221" t="s">
        <v>167</v>
      </c>
      <c r="K16" s="222" t="s">
        <v>168</v>
      </c>
      <c r="L16" s="391" t="s">
        <v>169</v>
      </c>
      <c r="M16" s="392"/>
      <c r="O16" s="189"/>
      <c r="P16" s="189"/>
      <c r="Q16" s="189"/>
      <c r="R16" s="189"/>
      <c r="S16" s="189"/>
      <c r="T16" s="189"/>
      <c r="U16" s="189"/>
      <c r="V16" s="189"/>
      <c r="W16" s="189"/>
      <c r="X16" s="189"/>
      <c r="Y16" s="189"/>
      <c r="Z16" s="189"/>
      <c r="AA16" s="189"/>
      <c r="AB16" s="189"/>
      <c r="AC16" s="189"/>
    </row>
    <row r="17" spans="1:29" ht="15" customHeight="1" x14ac:dyDescent="0.25">
      <c r="A17" s="141"/>
      <c r="B17" s="176">
        <v>1.1000000000000001</v>
      </c>
      <c r="C17" s="367" t="s">
        <v>138</v>
      </c>
      <c r="D17" s="368"/>
      <c r="E17" s="369"/>
      <c r="F17" s="370">
        <v>1</v>
      </c>
      <c r="G17" s="370"/>
      <c r="H17" s="92" t="s">
        <v>47</v>
      </c>
      <c r="I17" s="128">
        <f>SUM('Cost Estimate'!K53:L53)</f>
        <v>0</v>
      </c>
      <c r="J17" s="224">
        <v>23</v>
      </c>
      <c r="K17" s="220">
        <f>I17/100*J17</f>
        <v>0</v>
      </c>
      <c r="L17" s="277">
        <f>K17+I17</f>
        <v>0</v>
      </c>
      <c r="M17" s="371"/>
      <c r="O17" s="229"/>
      <c r="P17" s="229"/>
      <c r="Q17" s="229"/>
      <c r="R17" s="229"/>
      <c r="S17" s="229"/>
      <c r="T17" s="229"/>
      <c r="U17" s="229"/>
      <c r="V17" s="229"/>
      <c r="W17" s="229"/>
      <c r="X17" s="229"/>
      <c r="Y17" s="229"/>
      <c r="Z17" s="229"/>
      <c r="AA17" s="229"/>
      <c r="AB17" s="229"/>
      <c r="AC17" s="229"/>
    </row>
    <row r="18" spans="1:29" ht="15" customHeight="1" x14ac:dyDescent="0.25">
      <c r="A18" s="141"/>
      <c r="B18" s="176">
        <v>1.2</v>
      </c>
      <c r="C18" s="367" t="s">
        <v>139</v>
      </c>
      <c r="D18" s="368"/>
      <c r="E18" s="369"/>
      <c r="F18" s="370">
        <v>1</v>
      </c>
      <c r="G18" s="370"/>
      <c r="H18" s="92" t="s">
        <v>47</v>
      </c>
      <c r="I18" s="128">
        <f>SUM('Cost Estimate'!K54:L54)</f>
        <v>0</v>
      </c>
      <c r="J18" s="224">
        <v>23</v>
      </c>
      <c r="K18" s="220">
        <f t="shared" ref="K18:K24" si="0">I18/100*J18</f>
        <v>0</v>
      </c>
      <c r="L18" s="277">
        <f t="shared" ref="L18:L24" si="1">K18+I18</f>
        <v>0</v>
      </c>
      <c r="M18" s="371"/>
      <c r="O18" s="229"/>
      <c r="P18" s="229"/>
      <c r="Q18" s="229"/>
      <c r="R18" s="229"/>
      <c r="S18" s="229"/>
      <c r="T18" s="229"/>
      <c r="U18" s="229"/>
      <c r="V18" s="229"/>
      <c r="W18" s="229"/>
      <c r="X18" s="229"/>
      <c r="Y18" s="229"/>
      <c r="Z18" s="229"/>
      <c r="AA18" s="229"/>
      <c r="AB18" s="229"/>
      <c r="AC18" s="229"/>
    </row>
    <row r="19" spans="1:29" ht="15" customHeight="1" x14ac:dyDescent="0.25">
      <c r="A19" s="141"/>
      <c r="B19" s="176">
        <v>1.3</v>
      </c>
      <c r="C19" s="367" t="s">
        <v>140</v>
      </c>
      <c r="D19" s="368"/>
      <c r="E19" s="369"/>
      <c r="F19" s="370">
        <v>1</v>
      </c>
      <c r="G19" s="370"/>
      <c r="H19" s="92" t="s">
        <v>47</v>
      </c>
      <c r="I19" s="128">
        <f>SUM('Cost Estimate'!K55:L55)</f>
        <v>0</v>
      </c>
      <c r="J19" s="224">
        <v>23</v>
      </c>
      <c r="K19" s="220">
        <f t="shared" si="0"/>
        <v>0</v>
      </c>
      <c r="L19" s="277">
        <f t="shared" si="1"/>
        <v>0</v>
      </c>
      <c r="M19" s="371"/>
      <c r="O19" s="229"/>
      <c r="P19" s="229"/>
      <c r="Q19" s="229"/>
      <c r="R19" s="229"/>
      <c r="S19" s="229"/>
      <c r="T19" s="229"/>
      <c r="U19" s="229"/>
      <c r="V19" s="229"/>
      <c r="W19" s="229"/>
      <c r="X19" s="229"/>
      <c r="Y19" s="229"/>
      <c r="Z19" s="229"/>
      <c r="AA19" s="229"/>
      <c r="AB19" s="229"/>
      <c r="AC19" s="229"/>
    </row>
    <row r="20" spans="1:29" ht="15" customHeight="1" x14ac:dyDescent="0.25">
      <c r="A20" s="141"/>
      <c r="B20" s="176">
        <v>1.4</v>
      </c>
      <c r="C20" s="367" t="s">
        <v>141</v>
      </c>
      <c r="D20" s="368"/>
      <c r="E20" s="369"/>
      <c r="F20" s="370">
        <v>1</v>
      </c>
      <c r="G20" s="370"/>
      <c r="H20" s="92" t="s">
        <v>47</v>
      </c>
      <c r="I20" s="128">
        <f>SUM('Cost Estimate'!K56:L56)</f>
        <v>0</v>
      </c>
      <c r="J20" s="224">
        <v>23</v>
      </c>
      <c r="K20" s="220">
        <f t="shared" si="0"/>
        <v>0</v>
      </c>
      <c r="L20" s="277">
        <f t="shared" si="1"/>
        <v>0</v>
      </c>
      <c r="M20" s="371"/>
      <c r="O20" s="229"/>
      <c r="P20" s="229"/>
      <c r="Q20" s="229"/>
      <c r="R20" s="229"/>
      <c r="S20" s="229"/>
      <c r="T20" s="229"/>
      <c r="U20" s="229"/>
      <c r="V20" s="229"/>
      <c r="W20" s="229"/>
      <c r="X20" s="229"/>
      <c r="Y20" s="229"/>
      <c r="Z20" s="229"/>
      <c r="AA20" s="229"/>
      <c r="AB20" s="229"/>
      <c r="AC20" s="229"/>
    </row>
    <row r="21" spans="1:29" ht="15" customHeight="1" x14ac:dyDescent="0.25">
      <c r="A21" s="141"/>
      <c r="B21" s="176">
        <v>1.5</v>
      </c>
      <c r="C21" s="367" t="s">
        <v>142</v>
      </c>
      <c r="D21" s="368"/>
      <c r="E21" s="369"/>
      <c r="F21" s="370">
        <v>1</v>
      </c>
      <c r="G21" s="370"/>
      <c r="H21" s="92" t="s">
        <v>47</v>
      </c>
      <c r="I21" s="128">
        <f>SUM('Cost Estimate'!K57:L57)</f>
        <v>0</v>
      </c>
      <c r="J21" s="224">
        <v>23</v>
      </c>
      <c r="K21" s="220">
        <f t="shared" si="0"/>
        <v>0</v>
      </c>
      <c r="L21" s="277">
        <f t="shared" si="1"/>
        <v>0</v>
      </c>
      <c r="M21" s="371"/>
      <c r="O21" s="229"/>
      <c r="P21" s="229"/>
      <c r="Q21" s="229"/>
      <c r="R21" s="229"/>
      <c r="S21" s="229"/>
      <c r="T21" s="229"/>
      <c r="U21" s="229"/>
      <c r="V21" s="229"/>
      <c r="W21" s="229"/>
      <c r="X21" s="229"/>
      <c r="Y21" s="229"/>
      <c r="Z21" s="229"/>
      <c r="AA21" s="229"/>
      <c r="AB21" s="229"/>
      <c r="AC21" s="229"/>
    </row>
    <row r="22" spans="1:29" ht="15" customHeight="1" x14ac:dyDescent="0.25">
      <c r="A22" s="141"/>
      <c r="B22" s="176">
        <v>1.6</v>
      </c>
      <c r="C22" s="367" t="s">
        <v>143</v>
      </c>
      <c r="D22" s="368"/>
      <c r="E22" s="369"/>
      <c r="F22" s="370">
        <v>1</v>
      </c>
      <c r="G22" s="370"/>
      <c r="H22" s="92" t="s">
        <v>47</v>
      </c>
      <c r="I22" s="128">
        <f>SUM('Cost Estimate'!K58:L58)</f>
        <v>0</v>
      </c>
      <c r="J22" s="224">
        <v>23</v>
      </c>
      <c r="K22" s="220">
        <f t="shared" si="0"/>
        <v>0</v>
      </c>
      <c r="L22" s="277">
        <f t="shared" si="1"/>
        <v>0</v>
      </c>
      <c r="M22" s="371"/>
      <c r="O22" s="229"/>
      <c r="P22" s="229"/>
      <c r="Q22" s="229"/>
      <c r="R22" s="229"/>
      <c r="S22" s="229"/>
      <c r="T22" s="229"/>
      <c r="U22" s="229"/>
      <c r="V22" s="229"/>
      <c r="W22" s="229"/>
      <c r="X22" s="229"/>
      <c r="Y22" s="229"/>
      <c r="Z22" s="229"/>
      <c r="AA22" s="229"/>
      <c r="AB22" s="229"/>
      <c r="AC22" s="229"/>
    </row>
    <row r="23" spans="1:29" ht="15" customHeight="1" x14ac:dyDescent="0.25">
      <c r="A23" s="141"/>
      <c r="B23" s="211">
        <v>1.7</v>
      </c>
      <c r="C23" s="367" t="s">
        <v>144</v>
      </c>
      <c r="D23" s="368"/>
      <c r="E23" s="369"/>
      <c r="F23" s="370">
        <v>1</v>
      </c>
      <c r="G23" s="370"/>
      <c r="H23" s="92" t="s">
        <v>47</v>
      </c>
      <c r="I23" s="128">
        <f>SUM('Cost Estimate'!K59:L59)</f>
        <v>0</v>
      </c>
      <c r="J23" s="224">
        <v>23</v>
      </c>
      <c r="K23" s="220">
        <f t="shared" si="0"/>
        <v>0</v>
      </c>
      <c r="L23" s="277">
        <f t="shared" si="1"/>
        <v>0</v>
      </c>
      <c r="M23" s="371"/>
      <c r="O23" s="229"/>
      <c r="P23" s="229"/>
      <c r="Q23" s="229"/>
      <c r="R23" s="229"/>
      <c r="S23" s="229"/>
      <c r="T23" s="229"/>
      <c r="U23" s="229"/>
      <c r="V23" s="229"/>
      <c r="W23" s="229"/>
      <c r="X23" s="229"/>
      <c r="Y23" s="229"/>
      <c r="Z23" s="229"/>
      <c r="AA23" s="229"/>
      <c r="AB23" s="229"/>
      <c r="AC23" s="229"/>
    </row>
    <row r="24" spans="1:29" ht="15" customHeight="1" x14ac:dyDescent="0.25">
      <c r="A24" s="141"/>
      <c r="B24" s="211">
        <v>1.8</v>
      </c>
      <c r="C24" s="367" t="s">
        <v>170</v>
      </c>
      <c r="D24" s="368"/>
      <c r="E24" s="369"/>
      <c r="F24" s="384">
        <v>1</v>
      </c>
      <c r="G24" s="385"/>
      <c r="H24" s="92" t="s">
        <v>47</v>
      </c>
      <c r="I24" s="128">
        <f>SUM('Cost Estimate'!K64:L64)</f>
        <v>0</v>
      </c>
      <c r="J24" s="224">
        <v>13.5</v>
      </c>
      <c r="K24" s="220">
        <f t="shared" si="0"/>
        <v>0</v>
      </c>
      <c r="L24" s="277">
        <f t="shared" si="1"/>
        <v>0</v>
      </c>
      <c r="M24" s="371"/>
      <c r="O24" s="229"/>
      <c r="P24" s="229"/>
      <c r="Q24" s="229"/>
      <c r="R24" s="229"/>
      <c r="S24" s="229"/>
      <c r="T24" s="229"/>
      <c r="U24" s="229"/>
      <c r="V24" s="229"/>
      <c r="W24" s="229"/>
      <c r="X24" s="229"/>
      <c r="Y24" s="229"/>
      <c r="Z24" s="229"/>
      <c r="AA24" s="229"/>
      <c r="AB24" s="229"/>
      <c r="AC24" s="229"/>
    </row>
    <row r="25" spans="1:29" ht="15" customHeight="1" x14ac:dyDescent="0.25">
      <c r="A25" s="141"/>
      <c r="B25" s="211">
        <v>1.9</v>
      </c>
      <c r="C25" s="367" t="s">
        <v>171</v>
      </c>
      <c r="D25" s="368"/>
      <c r="E25" s="369"/>
      <c r="F25" s="370">
        <v>1</v>
      </c>
      <c r="G25" s="370"/>
      <c r="H25" s="92" t="s">
        <v>47</v>
      </c>
      <c r="I25" s="128">
        <f>SUM('Cost Estimate'!K73:L73)</f>
        <v>0</v>
      </c>
      <c r="J25" s="224"/>
      <c r="K25" s="220"/>
      <c r="L25" s="277">
        <f t="shared" ref="L25" si="2">F25*I25</f>
        <v>0</v>
      </c>
      <c r="M25" s="371"/>
      <c r="O25" s="229"/>
      <c r="P25" s="229"/>
      <c r="Q25" s="229"/>
      <c r="R25" s="229"/>
      <c r="S25" s="229"/>
      <c r="T25" s="229"/>
      <c r="U25" s="229"/>
      <c r="V25" s="229"/>
      <c r="W25" s="229"/>
      <c r="X25" s="229"/>
      <c r="Y25" s="229"/>
      <c r="Z25" s="229"/>
      <c r="AA25" s="229"/>
      <c r="AB25" s="229"/>
      <c r="AC25" s="229"/>
    </row>
    <row r="26" spans="1:29" ht="15" customHeight="1" x14ac:dyDescent="0.25">
      <c r="A26" s="141"/>
      <c r="B26" s="91">
        <v>1.1000000000000001</v>
      </c>
      <c r="C26" s="367" t="s">
        <v>172</v>
      </c>
      <c r="D26" s="368"/>
      <c r="E26" s="369"/>
      <c r="F26" s="370">
        <v>1</v>
      </c>
      <c r="G26" s="370"/>
      <c r="H26" s="92" t="s">
        <v>47</v>
      </c>
      <c r="I26" s="128">
        <f>SUM('Cost Estimate'!K49:L49)</f>
        <v>0</v>
      </c>
      <c r="J26" s="224">
        <v>13.5</v>
      </c>
      <c r="K26" s="220">
        <f t="shared" ref="K26:K30" si="3">I26/100*J26</f>
        <v>0</v>
      </c>
      <c r="L26" s="277">
        <f t="shared" ref="L26:L30" si="4">K26+I26</f>
        <v>0</v>
      </c>
      <c r="M26" s="371"/>
      <c r="O26" s="229"/>
      <c r="P26" s="229"/>
      <c r="Q26" s="229"/>
      <c r="R26" s="229"/>
      <c r="S26" s="229"/>
      <c r="T26" s="229"/>
      <c r="U26" s="229"/>
      <c r="V26" s="229"/>
      <c r="W26" s="229"/>
      <c r="X26" s="229"/>
      <c r="Y26" s="229"/>
      <c r="Z26" s="229"/>
      <c r="AA26" s="229"/>
      <c r="AB26" s="229"/>
      <c r="AC26" s="229"/>
    </row>
    <row r="27" spans="1:29" ht="15" customHeight="1" x14ac:dyDescent="0.25">
      <c r="A27" s="141"/>
      <c r="B27" s="211">
        <v>1.1100000000000001</v>
      </c>
      <c r="C27" s="367" t="s">
        <v>173</v>
      </c>
      <c r="D27" s="368"/>
      <c r="E27" s="369"/>
      <c r="F27" s="370">
        <v>1</v>
      </c>
      <c r="G27" s="370"/>
      <c r="H27" s="92" t="s">
        <v>47</v>
      </c>
      <c r="I27" s="128">
        <f>SUM('Cost Estimate'!K76:L76)</f>
        <v>0</v>
      </c>
      <c r="J27" s="224">
        <v>13.5</v>
      </c>
      <c r="K27" s="220">
        <f t="shared" si="3"/>
        <v>0</v>
      </c>
      <c r="L27" s="277">
        <f t="shared" si="4"/>
        <v>0</v>
      </c>
      <c r="M27" s="371"/>
      <c r="O27" s="229"/>
      <c r="P27" s="229"/>
      <c r="Q27" s="229"/>
      <c r="R27" s="229"/>
      <c r="S27" s="229"/>
      <c r="T27" s="229"/>
      <c r="U27" s="229"/>
      <c r="V27" s="229"/>
      <c r="W27" s="229"/>
      <c r="X27" s="229"/>
      <c r="Y27" s="229"/>
      <c r="Z27" s="229"/>
      <c r="AA27" s="229"/>
      <c r="AB27" s="229"/>
      <c r="AC27" s="229"/>
    </row>
    <row r="28" spans="1:29" ht="15" customHeight="1" x14ac:dyDescent="0.25">
      <c r="A28" s="141"/>
      <c r="B28" s="215">
        <v>1.1200000000000001</v>
      </c>
      <c r="C28" s="367" t="s">
        <v>176</v>
      </c>
      <c r="D28" s="368"/>
      <c r="E28" s="369"/>
      <c r="F28" s="370">
        <v>1</v>
      </c>
      <c r="G28" s="370"/>
      <c r="H28" s="92" t="s">
        <v>47</v>
      </c>
      <c r="I28" s="128">
        <f>SUM('Cost Estimate'!K77:L77)</f>
        <v>0</v>
      </c>
      <c r="J28" s="224">
        <v>13.5</v>
      </c>
      <c r="K28" s="220">
        <f t="shared" si="3"/>
        <v>0</v>
      </c>
      <c r="L28" s="277">
        <f t="shared" si="4"/>
        <v>0</v>
      </c>
      <c r="M28" s="371"/>
      <c r="O28" s="229"/>
      <c r="P28" s="229"/>
      <c r="Q28" s="229"/>
      <c r="R28" s="229"/>
      <c r="S28" s="229"/>
      <c r="T28" s="229"/>
      <c r="U28" s="229"/>
      <c r="V28" s="229"/>
      <c r="W28" s="229"/>
      <c r="X28" s="229"/>
      <c r="Y28" s="229"/>
      <c r="Z28" s="229"/>
      <c r="AA28" s="229"/>
      <c r="AB28" s="229"/>
      <c r="AC28" s="229"/>
    </row>
    <row r="29" spans="1:29" ht="15" customHeight="1" x14ac:dyDescent="0.25">
      <c r="A29" s="141"/>
      <c r="B29" s="211">
        <v>1.1299999999999999</v>
      </c>
      <c r="C29" s="367" t="s">
        <v>174</v>
      </c>
      <c r="D29" s="368"/>
      <c r="E29" s="369"/>
      <c r="F29" s="370">
        <v>1</v>
      </c>
      <c r="G29" s="370"/>
      <c r="H29" s="92" t="s">
        <v>47</v>
      </c>
      <c r="I29" s="128">
        <f>SUM('Cost Estimate'!K78:L78)</f>
        <v>0</v>
      </c>
      <c r="J29" s="224">
        <v>13.5</v>
      </c>
      <c r="K29" s="220">
        <f t="shared" si="3"/>
        <v>0</v>
      </c>
      <c r="L29" s="277">
        <f t="shared" si="4"/>
        <v>0</v>
      </c>
      <c r="M29" s="371"/>
      <c r="O29" s="229"/>
      <c r="P29" s="229"/>
      <c r="Q29" s="229"/>
      <c r="R29" s="229"/>
      <c r="S29" s="229"/>
      <c r="T29" s="229"/>
      <c r="U29" s="229"/>
      <c r="V29" s="229"/>
      <c r="W29" s="229"/>
      <c r="X29" s="229"/>
      <c r="Y29" s="229"/>
      <c r="Z29" s="229"/>
      <c r="AA29" s="229"/>
      <c r="AB29" s="229"/>
      <c r="AC29" s="229"/>
    </row>
    <row r="30" spans="1:29" ht="15" customHeight="1" x14ac:dyDescent="0.25">
      <c r="A30" s="141"/>
      <c r="B30" s="211">
        <v>1.1399999999999999</v>
      </c>
      <c r="C30" s="367" t="s">
        <v>175</v>
      </c>
      <c r="D30" s="368"/>
      <c r="E30" s="369"/>
      <c r="F30" s="370">
        <v>1</v>
      </c>
      <c r="G30" s="370"/>
      <c r="H30" s="92" t="s">
        <v>47</v>
      </c>
      <c r="I30" s="128">
        <f>SUM('Cost Estimate'!K79:L79)</f>
        <v>0</v>
      </c>
      <c r="J30" s="224">
        <v>13.5</v>
      </c>
      <c r="K30" s="220">
        <f t="shared" si="3"/>
        <v>0</v>
      </c>
      <c r="L30" s="277">
        <f t="shared" si="4"/>
        <v>0</v>
      </c>
      <c r="M30" s="371"/>
      <c r="O30" s="229"/>
      <c r="P30" s="229"/>
      <c r="Q30" s="229"/>
      <c r="R30" s="229"/>
      <c r="S30" s="229"/>
      <c r="T30" s="229"/>
      <c r="U30" s="229"/>
      <c r="V30" s="229"/>
      <c r="W30" s="229"/>
      <c r="X30" s="229"/>
      <c r="Y30" s="229"/>
      <c r="Z30" s="229"/>
      <c r="AA30" s="229"/>
      <c r="AB30" s="229"/>
      <c r="AC30" s="229"/>
    </row>
    <row r="31" spans="1:29" ht="15" customHeight="1" x14ac:dyDescent="0.25">
      <c r="A31" s="141"/>
      <c r="B31" s="216"/>
      <c r="C31" s="217"/>
      <c r="D31" s="217"/>
      <c r="E31" s="217"/>
      <c r="F31" s="403" t="s">
        <v>177</v>
      </c>
      <c r="G31" s="404"/>
      <c r="H31" s="405"/>
      <c r="I31" s="223">
        <f>SUM(I17:I30)</f>
        <v>0</v>
      </c>
      <c r="J31" s="217"/>
      <c r="K31" s="217"/>
      <c r="L31" s="217"/>
      <c r="M31" s="218"/>
      <c r="O31" s="210"/>
      <c r="P31" s="210"/>
      <c r="Q31" s="210"/>
      <c r="R31" s="210"/>
      <c r="S31" s="210"/>
      <c r="T31" s="210"/>
      <c r="U31" s="210"/>
      <c r="V31" s="210"/>
      <c r="W31" s="210"/>
      <c r="X31" s="210"/>
      <c r="Y31" s="210"/>
      <c r="Z31" s="210"/>
      <c r="AA31" s="210"/>
      <c r="AB31" s="210"/>
      <c r="AC31" s="210"/>
    </row>
    <row r="32" spans="1:29" ht="6" customHeight="1" x14ac:dyDescent="0.25">
      <c r="A32" s="141"/>
      <c r="B32" s="372"/>
      <c r="C32" s="373"/>
      <c r="D32" s="373"/>
      <c r="E32" s="373"/>
      <c r="F32" s="373"/>
      <c r="G32" s="373"/>
      <c r="H32" s="373"/>
      <c r="I32" s="373"/>
      <c r="J32" s="373"/>
      <c r="K32" s="373"/>
      <c r="L32" s="373"/>
      <c r="M32" s="374"/>
      <c r="O32" s="186"/>
      <c r="P32" s="186"/>
      <c r="Q32" s="186"/>
      <c r="R32" s="186"/>
      <c r="S32" s="186"/>
      <c r="T32" s="186"/>
      <c r="U32" s="186"/>
      <c r="V32" s="186"/>
      <c r="W32" s="186"/>
      <c r="X32" s="186"/>
      <c r="Y32" s="186"/>
      <c r="Z32" s="186"/>
      <c r="AA32" s="186"/>
      <c r="AB32" s="186"/>
      <c r="AC32" s="186"/>
    </row>
    <row r="33" spans="1:29" ht="15" customHeight="1" x14ac:dyDescent="0.25">
      <c r="A33" s="141"/>
      <c r="B33" s="406" t="s">
        <v>162</v>
      </c>
      <c r="C33" s="407"/>
      <c r="D33" s="407"/>
      <c r="E33" s="407"/>
      <c r="F33" s="407"/>
      <c r="G33" s="407"/>
      <c r="H33" s="407"/>
      <c r="I33" s="407"/>
      <c r="J33" s="408"/>
      <c r="K33" s="409"/>
      <c r="L33" s="382">
        <f>SUM('Cost Estimate'!K88:L89)</f>
        <v>0</v>
      </c>
      <c r="M33" s="383"/>
      <c r="O33" s="410"/>
      <c r="P33" s="410"/>
      <c r="Q33" s="410"/>
      <c r="R33" s="410"/>
      <c r="S33" s="410"/>
      <c r="T33" s="410"/>
      <c r="U33" s="410"/>
      <c r="V33" s="410"/>
      <c r="W33"/>
      <c r="X33"/>
      <c r="Y33"/>
      <c r="Z33"/>
      <c r="AA33"/>
      <c r="AB33"/>
      <c r="AC33"/>
    </row>
    <row r="34" spans="1:29" ht="5.25" customHeight="1" x14ac:dyDescent="0.25">
      <c r="A34" s="141"/>
      <c r="B34" s="206"/>
      <c r="C34" s="207"/>
      <c r="D34" s="207"/>
      <c r="E34" s="207"/>
      <c r="F34" s="207"/>
      <c r="G34" s="207"/>
      <c r="H34" s="207"/>
      <c r="I34" s="207"/>
      <c r="J34" s="214"/>
      <c r="K34" s="214"/>
      <c r="L34" s="208"/>
      <c r="M34" s="209"/>
      <c r="O34"/>
      <c r="P34"/>
      <c r="Q34"/>
      <c r="R34"/>
      <c r="S34"/>
      <c r="T34"/>
      <c r="U34"/>
      <c r="V34"/>
      <c r="W34"/>
      <c r="X34"/>
      <c r="Y34"/>
      <c r="Z34"/>
      <c r="AA34"/>
      <c r="AB34"/>
      <c r="AC34"/>
    </row>
    <row r="35" spans="1:29" ht="15" customHeight="1" thickBot="1" x14ac:dyDescent="0.3">
      <c r="A35" s="141"/>
      <c r="B35" s="378" t="s">
        <v>178</v>
      </c>
      <c r="C35" s="379"/>
      <c r="D35" s="379"/>
      <c r="E35" s="379"/>
      <c r="F35" s="379"/>
      <c r="G35" s="379"/>
      <c r="H35" s="379"/>
      <c r="I35" s="379"/>
      <c r="J35" s="380"/>
      <c r="K35" s="381"/>
      <c r="L35" s="311">
        <f>SUM(L17:M33)</f>
        <v>0</v>
      </c>
      <c r="M35" s="377"/>
      <c r="O35" s="410"/>
      <c r="P35" s="410"/>
      <c r="Q35" s="410"/>
      <c r="R35" s="410"/>
      <c r="S35" s="410"/>
      <c r="T35" s="410"/>
      <c r="U35" s="410"/>
      <c r="V35" s="410"/>
      <c r="W35" s="410"/>
      <c r="X35" s="410"/>
      <c r="Y35" s="410"/>
      <c r="Z35" s="410"/>
      <c r="AA35" s="410"/>
      <c r="AB35" s="410"/>
      <c r="AC35" s="410"/>
    </row>
    <row r="36" spans="1:29" ht="6.75" customHeight="1" x14ac:dyDescent="0.25">
      <c r="A36" s="177"/>
      <c r="B36" s="178"/>
      <c r="C36" s="179"/>
      <c r="D36" s="178"/>
      <c r="E36" s="178"/>
      <c r="F36" s="178"/>
      <c r="G36" s="178"/>
      <c r="H36" s="178"/>
      <c r="I36" s="178"/>
      <c r="J36" s="178"/>
      <c r="K36" s="178"/>
      <c r="L36" s="178"/>
      <c r="M36" s="180"/>
      <c r="O36" s="186"/>
      <c r="P36" s="186"/>
      <c r="Q36" s="186"/>
      <c r="R36" s="186"/>
      <c r="S36" s="186"/>
      <c r="T36" s="186"/>
      <c r="U36" s="186"/>
      <c r="V36" s="186"/>
      <c r="W36" s="186"/>
      <c r="X36" s="186"/>
      <c r="Y36" s="186"/>
      <c r="Z36" s="186"/>
      <c r="AA36" s="186"/>
      <c r="AB36" s="186"/>
      <c r="AC36" s="186"/>
    </row>
    <row r="37" spans="1:29" ht="53.25" customHeight="1" thickBot="1" x14ac:dyDescent="0.3">
      <c r="A37" s="181" t="s">
        <v>21</v>
      </c>
      <c r="B37" s="375" t="s">
        <v>149</v>
      </c>
      <c r="C37" s="375"/>
      <c r="D37" s="375"/>
      <c r="E37" s="375"/>
      <c r="F37" s="375"/>
      <c r="G37" s="375"/>
      <c r="H37" s="375"/>
      <c r="I37" s="375"/>
      <c r="J37" s="375"/>
      <c r="K37" s="375"/>
      <c r="L37" s="375"/>
      <c r="M37" s="376"/>
      <c r="O37" s="186"/>
      <c r="P37" s="186"/>
      <c r="Q37" s="186"/>
      <c r="R37" s="186"/>
      <c r="S37" s="186"/>
      <c r="T37" s="186"/>
      <c r="U37" s="186"/>
      <c r="V37" s="186"/>
      <c r="W37" s="186"/>
      <c r="X37" s="186"/>
      <c r="Y37" s="186"/>
      <c r="Z37" s="186"/>
      <c r="AA37" s="186"/>
      <c r="AB37" s="186"/>
      <c r="AC37" s="186"/>
    </row>
    <row r="38" spans="1:29" ht="11.1" customHeight="1" x14ac:dyDescent="0.25">
      <c r="B38" s="231"/>
      <c r="C38" s="231"/>
      <c r="D38" s="231"/>
      <c r="E38" s="231"/>
      <c r="F38" s="231"/>
      <c r="G38" s="231"/>
      <c r="H38" s="231"/>
      <c r="I38" s="231"/>
      <c r="J38" s="231"/>
      <c r="K38" s="231"/>
      <c r="L38" s="231"/>
      <c r="M38" s="231"/>
    </row>
    <row r="39" spans="1:29" x14ac:dyDescent="0.25">
      <c r="B39" s="231"/>
      <c r="C39" s="231"/>
      <c r="D39" s="231"/>
      <c r="E39" s="231"/>
      <c r="F39" s="231"/>
      <c r="G39" s="231"/>
      <c r="H39" s="231"/>
      <c r="I39" s="231"/>
      <c r="J39" s="231"/>
      <c r="K39" s="231"/>
      <c r="L39" s="231"/>
      <c r="M39" s="231"/>
    </row>
    <row r="40" spans="1:29" ht="12" customHeight="1" x14ac:dyDescent="0.25">
      <c r="B40" s="231"/>
      <c r="C40" s="231"/>
      <c r="D40" s="231"/>
      <c r="E40" s="231"/>
      <c r="F40" s="231"/>
      <c r="G40" s="231"/>
      <c r="H40" s="231"/>
      <c r="I40" s="231"/>
      <c r="J40" s="231"/>
      <c r="K40" s="231"/>
      <c r="L40" s="231"/>
      <c r="M40" s="231"/>
    </row>
    <row r="41" spans="1:29" x14ac:dyDescent="0.25">
      <c r="I41" s="219"/>
      <c r="J41" s="219"/>
      <c r="K41" s="219"/>
    </row>
  </sheetData>
  <sheetProtection algorithmName="SHA-512" hashValue="Kzep4JBBRq36/fDClDOi+6/lDubL6naJf/muplFEdRiwDC3ARVg/0Ogra1ZNl8JsUAy5wN697U80Pg8/eTGOaA==" saltValue="RD2/MzE/bhD5kkfz8PVC9g==" spinCount="100000" sheet="1" selectLockedCells="1"/>
  <mergeCells count="91">
    <mergeCell ref="O28:AC28"/>
    <mergeCell ref="O29:AC29"/>
    <mergeCell ref="O30:AC30"/>
    <mergeCell ref="O35:AC35"/>
    <mergeCell ref="O23:AC23"/>
    <mergeCell ref="O24:AC24"/>
    <mergeCell ref="O25:AC25"/>
    <mergeCell ref="O26:AC26"/>
    <mergeCell ref="O27:AC27"/>
    <mergeCell ref="O33:V33"/>
    <mergeCell ref="C28:E28"/>
    <mergeCell ref="F28:G28"/>
    <mergeCell ref="L28:M28"/>
    <mergeCell ref="F31:H31"/>
    <mergeCell ref="B33:K33"/>
    <mergeCell ref="C29:E29"/>
    <mergeCell ref="C30:E30"/>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F29:G29"/>
    <mergeCell ref="L29:M29"/>
    <mergeCell ref="F30:G30"/>
    <mergeCell ref="L30:M30"/>
    <mergeCell ref="F26:G26"/>
    <mergeCell ref="L26:M26"/>
    <mergeCell ref="F27:G27"/>
    <mergeCell ref="B39:M40"/>
    <mergeCell ref="B32:M32"/>
    <mergeCell ref="B37:M37"/>
    <mergeCell ref="B38:M38"/>
    <mergeCell ref="L35:M35"/>
    <mergeCell ref="B35:K35"/>
    <mergeCell ref="L33:M33"/>
    <mergeCell ref="O8:AC8"/>
    <mergeCell ref="O10:AC10"/>
    <mergeCell ref="O12:AC12"/>
    <mergeCell ref="O14:AC14"/>
    <mergeCell ref="O17:AC17"/>
    <mergeCell ref="O18:AC18"/>
    <mergeCell ref="O19:AC19"/>
    <mergeCell ref="O20:AC20"/>
    <mergeCell ref="O21:AC21"/>
    <mergeCell ref="O22:AC22"/>
    <mergeCell ref="C22:E22"/>
    <mergeCell ref="F22:G22"/>
    <mergeCell ref="L22:M22"/>
    <mergeCell ref="C23:E23"/>
    <mergeCell ref="L27:M27"/>
    <mergeCell ref="L24:M24"/>
    <mergeCell ref="F25:G25"/>
    <mergeCell ref="L25:M25"/>
    <mergeCell ref="C24:E24"/>
    <mergeCell ref="C25:E25"/>
    <mergeCell ref="C26:E26"/>
    <mergeCell ref="C27:E27"/>
    <mergeCell ref="F23:G23"/>
    <mergeCell ref="L23:M23"/>
    <mergeCell ref="F24:G24"/>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U119"/>
  <sheetViews>
    <sheetView showZeros="0" zoomScaleNormal="100" zoomScaleSheetLayoutView="100" workbookViewId="0">
      <selection activeCell="E13" sqref="E13:L13"/>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6384" width="9.140625" style="1"/>
  </cols>
  <sheetData>
    <row r="2" spans="2:21" ht="15.75" customHeight="1" x14ac:dyDescent="0.25">
      <c r="B2" s="252" t="s">
        <v>77</v>
      </c>
      <c r="C2" s="252"/>
      <c r="D2" s="252"/>
      <c r="E2" s="252"/>
      <c r="F2" s="252"/>
      <c r="G2" s="252"/>
      <c r="H2" s="252"/>
      <c r="I2" s="252"/>
      <c r="J2" s="252"/>
      <c r="K2" s="149"/>
      <c r="L2" s="149"/>
    </row>
    <row r="3" spans="2:21" ht="15" customHeight="1" x14ac:dyDescent="0.25">
      <c r="B3" s="252"/>
      <c r="C3" s="252"/>
      <c r="D3" s="252"/>
      <c r="E3" s="252"/>
      <c r="F3" s="252"/>
      <c r="G3" s="252"/>
      <c r="H3" s="252"/>
      <c r="I3" s="252"/>
      <c r="J3" s="252"/>
      <c r="K3" s="149"/>
      <c r="L3" s="149"/>
    </row>
    <row r="4" spans="2:21" ht="15" customHeight="1" x14ac:dyDescent="0.25">
      <c r="B4" s="252"/>
      <c r="C4" s="252"/>
      <c r="D4" s="252"/>
      <c r="E4" s="252"/>
      <c r="F4" s="252"/>
      <c r="G4" s="252"/>
      <c r="H4" s="252"/>
      <c r="I4" s="252"/>
      <c r="J4" s="252"/>
      <c r="K4" s="149"/>
      <c r="L4" s="149"/>
    </row>
    <row r="5" spans="2:21" ht="6" customHeight="1" x14ac:dyDescent="0.25">
      <c r="B5" s="252"/>
      <c r="C5" s="252"/>
      <c r="D5" s="252"/>
      <c r="E5" s="252"/>
      <c r="F5" s="252"/>
      <c r="G5" s="252"/>
      <c r="H5" s="252"/>
      <c r="I5" s="252"/>
      <c r="J5" s="252"/>
      <c r="K5" s="149"/>
      <c r="L5" s="149"/>
    </row>
    <row r="6" spans="2:21" ht="15.75" customHeight="1" thickBot="1" x14ac:dyDescent="0.3">
      <c r="B6" s="231"/>
      <c r="C6" s="231"/>
      <c r="D6" s="231"/>
      <c r="E6" s="231"/>
      <c r="F6" s="231"/>
      <c r="G6" s="231"/>
      <c r="H6" s="231"/>
      <c r="I6" s="231"/>
      <c r="J6" s="231"/>
      <c r="K6" s="231"/>
      <c r="L6" s="231"/>
    </row>
    <row r="7" spans="2:21" ht="15" customHeight="1" x14ac:dyDescent="0.25">
      <c r="B7" s="413" t="s">
        <v>7</v>
      </c>
      <c r="C7" s="414"/>
      <c r="D7" s="414"/>
      <c r="E7" s="415">
        <f>'Cost Estimate'!E8</f>
        <v>0</v>
      </c>
      <c r="F7" s="415"/>
      <c r="G7" s="415"/>
      <c r="H7" s="415"/>
      <c r="I7" s="415"/>
      <c r="J7" s="415"/>
      <c r="K7" s="415"/>
      <c r="L7" s="416"/>
      <c r="N7" s="229"/>
      <c r="O7" s="229"/>
      <c r="P7" s="229"/>
      <c r="Q7" s="229"/>
      <c r="R7" s="229"/>
      <c r="S7" s="229"/>
      <c r="T7" s="229"/>
      <c r="U7" s="229"/>
    </row>
    <row r="8" spans="2:21" ht="6.75" customHeight="1" x14ac:dyDescent="0.25">
      <c r="B8" s="5"/>
      <c r="L8" s="2"/>
      <c r="N8" s="186"/>
      <c r="O8" s="186"/>
      <c r="P8" s="186"/>
      <c r="Q8" s="186"/>
      <c r="R8" s="186"/>
      <c r="S8" s="186"/>
      <c r="T8" s="186"/>
      <c r="U8" s="186"/>
    </row>
    <row r="9" spans="2:21" ht="15" customHeight="1" x14ac:dyDescent="0.25">
      <c r="B9" s="417" t="s">
        <v>99</v>
      </c>
      <c r="C9" s="254"/>
      <c r="D9" s="254"/>
      <c r="E9" s="418">
        <f>'Cost Estimate'!E10</f>
        <v>0</v>
      </c>
      <c r="F9" s="418"/>
      <c r="G9" s="418"/>
      <c r="H9" s="418"/>
      <c r="I9" s="418"/>
      <c r="J9" s="418"/>
      <c r="K9" s="418"/>
      <c r="L9" s="419"/>
      <c r="N9" s="229"/>
      <c r="O9" s="229"/>
      <c r="P9" s="229"/>
      <c r="Q9" s="229"/>
      <c r="R9" s="229"/>
      <c r="S9" s="229"/>
      <c r="T9" s="229"/>
      <c r="U9" s="229"/>
    </row>
    <row r="10" spans="2:21" ht="6.75" customHeight="1" x14ac:dyDescent="0.25">
      <c r="B10" s="5"/>
      <c r="L10" s="2"/>
      <c r="N10" s="186"/>
      <c r="O10" s="186"/>
      <c r="P10" s="186"/>
      <c r="Q10" s="186"/>
      <c r="R10" s="186"/>
      <c r="S10" s="186"/>
      <c r="T10" s="186"/>
      <c r="U10" s="186"/>
    </row>
    <row r="11" spans="2:21" ht="15" customHeight="1" x14ac:dyDescent="0.25">
      <c r="B11" s="417" t="s">
        <v>124</v>
      </c>
      <c r="C11" s="254"/>
      <c r="D11" s="254"/>
      <c r="E11" s="418">
        <f>'Cost Estimate'!E12</f>
        <v>0</v>
      </c>
      <c r="F11" s="418"/>
      <c r="G11" s="418"/>
      <c r="H11" s="418"/>
      <c r="I11" s="418"/>
      <c r="J11" s="418"/>
      <c r="K11" s="418"/>
      <c r="L11" s="419"/>
      <c r="N11" s="229"/>
      <c r="O11" s="229"/>
      <c r="P11" s="229"/>
      <c r="Q11" s="229"/>
      <c r="R11" s="229"/>
      <c r="S11" s="229"/>
      <c r="T11" s="229"/>
      <c r="U11" s="229"/>
    </row>
    <row r="12" spans="2:21" ht="6.75" customHeight="1" x14ac:dyDescent="0.25">
      <c r="B12" s="5"/>
      <c r="L12" s="2"/>
      <c r="N12" s="186"/>
      <c r="O12" s="186"/>
      <c r="P12" s="186"/>
      <c r="Q12" s="186"/>
      <c r="R12" s="186"/>
      <c r="S12" s="186"/>
      <c r="T12" s="186"/>
      <c r="U12" s="186"/>
    </row>
    <row r="13" spans="2:21" ht="15" customHeight="1" x14ac:dyDescent="0.25">
      <c r="B13" s="417" t="s">
        <v>0</v>
      </c>
      <c r="C13" s="254"/>
      <c r="D13" s="254"/>
      <c r="E13" s="418">
        <f>'Cost Estimate'!E14</f>
        <v>0</v>
      </c>
      <c r="F13" s="418"/>
      <c r="G13" s="418"/>
      <c r="H13" s="418"/>
      <c r="I13" s="418"/>
      <c r="J13" s="418"/>
      <c r="K13" s="418"/>
      <c r="L13" s="419"/>
      <c r="N13" s="229"/>
      <c r="O13" s="229"/>
      <c r="P13" s="229"/>
      <c r="Q13" s="229"/>
      <c r="R13" s="229"/>
      <c r="S13" s="229"/>
      <c r="T13" s="229"/>
      <c r="U13" s="229"/>
    </row>
    <row r="14" spans="2:21" ht="6.75" customHeight="1" x14ac:dyDescent="0.25">
      <c r="B14" s="5"/>
      <c r="L14" s="2"/>
      <c r="N14" s="186"/>
      <c r="O14" s="186"/>
      <c r="P14" s="186"/>
      <c r="Q14" s="186"/>
      <c r="R14" s="186"/>
      <c r="S14" s="186"/>
      <c r="T14" s="186"/>
      <c r="U14" s="186"/>
    </row>
    <row r="15" spans="2:21" ht="15" x14ac:dyDescent="0.25">
      <c r="B15" s="417" t="s">
        <v>123</v>
      </c>
      <c r="C15" s="254"/>
      <c r="D15" s="254"/>
      <c r="E15" s="418" t="str">
        <f>'Cost Estimate'!K10</f>
        <v>0</v>
      </c>
      <c r="F15" s="418"/>
      <c r="G15" s="418"/>
      <c r="H15" s="418"/>
      <c r="I15" s="418"/>
      <c r="J15" s="418"/>
      <c r="K15" s="418"/>
      <c r="L15" s="419"/>
      <c r="N15" s="229"/>
      <c r="O15" s="229"/>
      <c r="P15" s="229"/>
      <c r="Q15" s="229"/>
      <c r="R15" s="229"/>
      <c r="S15" s="229"/>
      <c r="T15" s="229"/>
      <c r="U15" s="229"/>
    </row>
    <row r="16" spans="2:21" ht="6.75" customHeight="1" thickBot="1" x14ac:dyDescent="0.3">
      <c r="B16" s="3"/>
      <c r="C16" s="8"/>
      <c r="D16" s="8"/>
      <c r="E16" s="8"/>
      <c r="F16" s="8"/>
      <c r="G16" s="8"/>
      <c r="H16" s="8"/>
      <c r="I16" s="8"/>
      <c r="J16" s="8"/>
      <c r="K16" s="8"/>
      <c r="L16" s="11"/>
    </row>
    <row r="17" spans="2:21" s="89" customFormat="1" ht="15" customHeight="1" x14ac:dyDescent="0.25">
      <c r="B17" s="420">
        <v>1</v>
      </c>
      <c r="C17" s="365" t="s">
        <v>8</v>
      </c>
      <c r="D17" s="365"/>
      <c r="E17" s="365"/>
      <c r="F17" s="365"/>
      <c r="G17" s="365"/>
      <c r="H17" s="365"/>
      <c r="I17" s="365"/>
      <c r="J17" s="365"/>
      <c r="K17" s="365"/>
      <c r="L17" s="366"/>
    </row>
    <row r="18" spans="2:21" ht="15" customHeight="1" x14ac:dyDescent="0.25">
      <c r="B18" s="421"/>
      <c r="C18" s="453"/>
      <c r="D18" s="454"/>
      <c r="E18" s="454"/>
      <c r="F18" s="454"/>
      <c r="G18" s="454"/>
      <c r="H18" s="454"/>
      <c r="I18" s="454"/>
      <c r="J18" s="454"/>
      <c r="K18" s="454"/>
      <c r="L18" s="455"/>
      <c r="N18" s="229"/>
      <c r="O18" s="229"/>
      <c r="P18" s="229"/>
      <c r="Q18" s="229"/>
      <c r="R18" s="229"/>
      <c r="S18" s="229"/>
      <c r="T18" s="229"/>
      <c r="U18" s="229"/>
    </row>
    <row r="19" spans="2:21" ht="15.75" customHeight="1" x14ac:dyDescent="0.25">
      <c r="B19" s="421"/>
      <c r="C19" s="456"/>
      <c r="D19" s="457"/>
      <c r="E19" s="457"/>
      <c r="F19" s="457"/>
      <c r="G19" s="457"/>
      <c r="H19" s="457"/>
      <c r="I19" s="457"/>
      <c r="J19" s="457"/>
      <c r="K19" s="457"/>
      <c r="L19" s="458"/>
    </row>
    <row r="20" spans="2:21" ht="15" customHeight="1" x14ac:dyDescent="0.25">
      <c r="B20" s="421"/>
      <c r="C20" s="456"/>
      <c r="D20" s="457"/>
      <c r="E20" s="457"/>
      <c r="F20" s="457"/>
      <c r="G20" s="457"/>
      <c r="H20" s="457"/>
      <c r="I20" s="457"/>
      <c r="J20" s="457"/>
      <c r="K20" s="457"/>
      <c r="L20" s="458"/>
    </row>
    <row r="21" spans="2:21" ht="15" customHeight="1" x14ac:dyDescent="0.25">
      <c r="B21" s="421"/>
      <c r="C21" s="456"/>
      <c r="D21" s="457"/>
      <c r="E21" s="457"/>
      <c r="F21" s="457"/>
      <c r="G21" s="457"/>
      <c r="H21" s="457"/>
      <c r="I21" s="457"/>
      <c r="J21" s="457"/>
      <c r="K21" s="457"/>
      <c r="L21" s="458"/>
    </row>
    <row r="22" spans="2:21" ht="15" customHeight="1" x14ac:dyDescent="0.25">
      <c r="B22" s="421"/>
      <c r="C22" s="456"/>
      <c r="D22" s="457"/>
      <c r="E22" s="457"/>
      <c r="F22" s="457"/>
      <c r="G22" s="457"/>
      <c r="H22" s="457"/>
      <c r="I22" s="457"/>
      <c r="J22" s="457"/>
      <c r="K22" s="457"/>
      <c r="L22" s="458"/>
    </row>
    <row r="23" spans="2:21" ht="15" customHeight="1" x14ac:dyDescent="0.25">
      <c r="B23" s="421"/>
      <c r="C23" s="456"/>
      <c r="D23" s="457"/>
      <c r="E23" s="457"/>
      <c r="F23" s="457"/>
      <c r="G23" s="457"/>
      <c r="H23" s="457"/>
      <c r="I23" s="457"/>
      <c r="J23" s="457"/>
      <c r="K23" s="457"/>
      <c r="L23" s="458"/>
    </row>
    <row r="24" spans="2:21" ht="14.25" customHeight="1" x14ac:dyDescent="0.25">
      <c r="B24" s="421"/>
      <c r="C24" s="456"/>
      <c r="D24" s="457"/>
      <c r="E24" s="457"/>
      <c r="F24" s="457"/>
      <c r="G24" s="457"/>
      <c r="H24" s="457"/>
      <c r="I24" s="457"/>
      <c r="J24" s="457"/>
      <c r="K24" s="457"/>
      <c r="L24" s="458"/>
    </row>
    <row r="25" spans="2:21" ht="15" customHeight="1" x14ac:dyDescent="0.25">
      <c r="B25" s="421"/>
      <c r="C25" s="456"/>
      <c r="D25" s="457"/>
      <c r="E25" s="457"/>
      <c r="F25" s="457"/>
      <c r="G25" s="457"/>
      <c r="H25" s="457"/>
      <c r="I25" s="457"/>
      <c r="J25" s="457"/>
      <c r="K25" s="457"/>
      <c r="L25" s="458"/>
    </row>
    <row r="26" spans="2:21" ht="15" customHeight="1" x14ac:dyDescent="0.25">
      <c r="B26" s="421"/>
      <c r="C26" s="456"/>
      <c r="D26" s="457"/>
      <c r="E26" s="457"/>
      <c r="F26" s="457"/>
      <c r="G26" s="457"/>
      <c r="H26" s="457"/>
      <c r="I26" s="457"/>
      <c r="J26" s="457"/>
      <c r="K26" s="457"/>
      <c r="L26" s="458"/>
    </row>
    <row r="27" spans="2:21" ht="6.75" customHeight="1" x14ac:dyDescent="0.25">
      <c r="B27" s="422"/>
      <c r="C27" s="459"/>
      <c r="D27" s="460"/>
      <c r="E27" s="460"/>
      <c r="F27" s="460"/>
      <c r="G27" s="460"/>
      <c r="H27" s="460"/>
      <c r="I27" s="460"/>
      <c r="J27" s="460"/>
      <c r="K27" s="460"/>
      <c r="L27" s="461"/>
    </row>
    <row r="28" spans="2:21" s="89" customFormat="1" x14ac:dyDescent="0.25">
      <c r="B28" s="421">
        <v>2</v>
      </c>
      <c r="C28" s="411" t="s">
        <v>80</v>
      </c>
      <c r="D28" s="411"/>
      <c r="E28" s="411"/>
      <c r="F28" s="411"/>
      <c r="G28" s="411"/>
      <c r="H28" s="411"/>
      <c r="I28" s="411"/>
      <c r="J28" s="411"/>
      <c r="K28" s="411"/>
      <c r="L28" s="412"/>
    </row>
    <row r="29" spans="2:21" ht="15" customHeight="1" x14ac:dyDescent="0.25">
      <c r="B29" s="421"/>
      <c r="C29" s="445"/>
      <c r="D29" s="445"/>
      <c r="E29" s="445"/>
      <c r="F29" s="445"/>
      <c r="G29" s="445"/>
      <c r="H29" s="445"/>
      <c r="I29" s="445"/>
      <c r="J29" s="445"/>
      <c r="K29" s="445"/>
      <c r="L29" s="446"/>
      <c r="N29" s="186"/>
      <c r="O29" s="186"/>
      <c r="P29" s="186"/>
      <c r="Q29" s="186"/>
      <c r="R29" s="186"/>
    </row>
    <row r="30" spans="2:21" x14ac:dyDescent="0.25">
      <c r="B30" s="421"/>
      <c r="C30" s="445"/>
      <c r="D30" s="445"/>
      <c r="E30" s="445"/>
      <c r="F30" s="445"/>
      <c r="G30" s="445"/>
      <c r="H30" s="445"/>
      <c r="I30" s="445"/>
      <c r="J30" s="445"/>
      <c r="K30" s="445"/>
      <c r="L30" s="446"/>
      <c r="N30" s="186"/>
      <c r="O30" s="186"/>
      <c r="P30" s="186"/>
      <c r="Q30" s="186"/>
      <c r="R30" s="186"/>
    </row>
    <row r="31" spans="2:21" x14ac:dyDescent="0.25">
      <c r="B31" s="421"/>
      <c r="C31" s="445"/>
      <c r="D31" s="445"/>
      <c r="E31" s="445"/>
      <c r="F31" s="445"/>
      <c r="G31" s="445"/>
      <c r="H31" s="445"/>
      <c r="I31" s="445"/>
      <c r="J31" s="445"/>
      <c r="K31" s="445"/>
      <c r="L31" s="446"/>
      <c r="N31" s="186"/>
      <c r="O31" s="186"/>
      <c r="P31" s="186"/>
      <c r="Q31" s="186"/>
      <c r="R31" s="186"/>
    </row>
    <row r="32" spans="2:21" x14ac:dyDescent="0.25">
      <c r="B32" s="421"/>
      <c r="C32" s="445"/>
      <c r="D32" s="445"/>
      <c r="E32" s="445"/>
      <c r="F32" s="445"/>
      <c r="G32" s="445"/>
      <c r="H32" s="445"/>
      <c r="I32" s="445"/>
      <c r="J32" s="445"/>
      <c r="K32" s="445"/>
      <c r="L32" s="446"/>
      <c r="N32" s="186"/>
      <c r="O32" s="186"/>
      <c r="P32" s="186"/>
      <c r="Q32" s="186"/>
      <c r="R32" s="186"/>
    </row>
    <row r="33" spans="2:18" s="89" customFormat="1" x14ac:dyDescent="0.25">
      <c r="B33" s="421"/>
      <c r="C33" s="445"/>
      <c r="D33" s="445"/>
      <c r="E33" s="445"/>
      <c r="F33" s="445"/>
      <c r="G33" s="445"/>
      <c r="H33" s="445"/>
      <c r="I33" s="445"/>
      <c r="J33" s="445"/>
      <c r="K33" s="445"/>
      <c r="L33" s="446"/>
      <c r="N33" s="189"/>
      <c r="O33" s="189"/>
      <c r="P33" s="189"/>
      <c r="Q33" s="189"/>
      <c r="R33" s="189"/>
    </row>
    <row r="34" spans="2:18" s="89" customFormat="1" x14ac:dyDescent="0.25">
      <c r="B34" s="421"/>
      <c r="C34" s="445"/>
      <c r="D34" s="445"/>
      <c r="E34" s="445"/>
      <c r="F34" s="445"/>
      <c r="G34" s="445"/>
      <c r="H34" s="445"/>
      <c r="I34" s="445"/>
      <c r="J34" s="445"/>
      <c r="K34" s="445"/>
      <c r="L34" s="446"/>
      <c r="N34" s="189"/>
      <c r="O34" s="189"/>
      <c r="P34" s="189"/>
      <c r="Q34" s="189"/>
      <c r="R34" s="189"/>
    </row>
    <row r="35" spans="2:18" ht="6.75" customHeight="1" x14ac:dyDescent="0.25">
      <c r="B35" s="422"/>
      <c r="C35" s="447"/>
      <c r="D35" s="447"/>
      <c r="E35" s="447"/>
      <c r="F35" s="447"/>
      <c r="G35" s="447"/>
      <c r="H35" s="447"/>
      <c r="I35" s="447"/>
      <c r="J35" s="447"/>
      <c r="K35" s="447"/>
      <c r="L35" s="448"/>
      <c r="N35" s="186"/>
      <c r="O35" s="186"/>
      <c r="P35" s="186"/>
      <c r="Q35" s="186"/>
      <c r="R35" s="186"/>
    </row>
    <row r="36" spans="2:18" s="89" customFormat="1" x14ac:dyDescent="0.25">
      <c r="B36" s="421">
        <v>3</v>
      </c>
      <c r="C36" s="411" t="s">
        <v>15</v>
      </c>
      <c r="D36" s="411"/>
      <c r="E36" s="411"/>
      <c r="F36" s="411"/>
      <c r="G36" s="411"/>
      <c r="H36" s="411"/>
      <c r="I36" s="411"/>
      <c r="J36" s="411"/>
      <c r="K36" s="411"/>
      <c r="L36" s="412"/>
      <c r="N36" s="189"/>
      <c r="O36" s="189"/>
      <c r="P36" s="189"/>
      <c r="Q36" s="189"/>
      <c r="R36" s="189"/>
    </row>
    <row r="37" spans="2:18" ht="15" customHeight="1" x14ac:dyDescent="0.25">
      <c r="B37" s="421"/>
      <c r="C37" s="445"/>
      <c r="D37" s="445"/>
      <c r="E37" s="445"/>
      <c r="F37" s="445"/>
      <c r="G37" s="445"/>
      <c r="H37" s="445"/>
      <c r="I37" s="445"/>
      <c r="J37" s="445"/>
      <c r="K37" s="445"/>
      <c r="L37" s="446"/>
      <c r="N37" s="229"/>
      <c r="O37" s="229"/>
      <c r="P37" s="229"/>
      <c r="Q37" s="229"/>
      <c r="R37" s="229"/>
    </row>
    <row r="38" spans="2:18" x14ac:dyDescent="0.25">
      <c r="B38" s="421"/>
      <c r="C38" s="445"/>
      <c r="D38" s="445"/>
      <c r="E38" s="445"/>
      <c r="F38" s="445"/>
      <c r="G38" s="445"/>
      <c r="H38" s="445"/>
      <c r="I38" s="445"/>
      <c r="J38" s="445"/>
      <c r="K38" s="445"/>
      <c r="L38" s="446"/>
      <c r="N38" s="186"/>
      <c r="O38" s="186"/>
      <c r="P38" s="186"/>
      <c r="Q38" s="186"/>
      <c r="R38" s="186"/>
    </row>
    <row r="39" spans="2:18" x14ac:dyDescent="0.25">
      <c r="B39" s="421"/>
      <c r="C39" s="445"/>
      <c r="D39" s="445"/>
      <c r="E39" s="445"/>
      <c r="F39" s="445"/>
      <c r="G39" s="445"/>
      <c r="H39" s="445"/>
      <c r="I39" s="445"/>
      <c r="J39" s="445"/>
      <c r="K39" s="445"/>
      <c r="L39" s="446"/>
      <c r="N39" s="186"/>
      <c r="O39" s="186"/>
      <c r="P39" s="186"/>
      <c r="Q39" s="186"/>
      <c r="R39" s="186"/>
    </row>
    <row r="40" spans="2:18" x14ac:dyDescent="0.25">
      <c r="B40" s="421"/>
      <c r="C40" s="445"/>
      <c r="D40" s="445"/>
      <c r="E40" s="445"/>
      <c r="F40" s="445"/>
      <c r="G40" s="445"/>
      <c r="H40" s="445"/>
      <c r="I40" s="445"/>
      <c r="J40" s="445"/>
      <c r="K40" s="445"/>
      <c r="L40" s="446"/>
      <c r="N40" s="186"/>
      <c r="O40" s="186"/>
      <c r="P40" s="186"/>
      <c r="Q40" s="186"/>
      <c r="R40" s="186"/>
    </row>
    <row r="41" spans="2:18" s="89" customFormat="1" x14ac:dyDescent="0.25">
      <c r="B41" s="421"/>
      <c r="C41" s="445"/>
      <c r="D41" s="445"/>
      <c r="E41" s="445"/>
      <c r="F41" s="445"/>
      <c r="G41" s="445"/>
      <c r="H41" s="445"/>
      <c r="I41" s="445"/>
      <c r="J41" s="445"/>
      <c r="K41" s="445"/>
      <c r="L41" s="446"/>
      <c r="N41" s="189"/>
      <c r="O41" s="189"/>
      <c r="P41" s="189"/>
      <c r="Q41" s="189"/>
      <c r="R41" s="189"/>
    </row>
    <row r="42" spans="2:18" s="89" customFormat="1" x14ac:dyDescent="0.25">
      <c r="B42" s="421"/>
      <c r="C42" s="445"/>
      <c r="D42" s="445"/>
      <c r="E42" s="445"/>
      <c r="F42" s="445"/>
      <c r="G42" s="445"/>
      <c r="H42" s="445"/>
      <c r="I42" s="445"/>
      <c r="J42" s="445"/>
      <c r="K42" s="445"/>
      <c r="L42" s="446"/>
      <c r="N42" s="189"/>
      <c r="O42" s="189"/>
      <c r="P42" s="189"/>
      <c r="Q42" s="189"/>
      <c r="R42" s="189"/>
    </row>
    <row r="43" spans="2:18" ht="6.75" customHeight="1" x14ac:dyDescent="0.25">
      <c r="B43" s="422"/>
      <c r="C43" s="447"/>
      <c r="D43" s="447"/>
      <c r="E43" s="447"/>
      <c r="F43" s="447"/>
      <c r="G43" s="447"/>
      <c r="H43" s="447"/>
      <c r="I43" s="447"/>
      <c r="J43" s="447"/>
      <c r="K43" s="447"/>
      <c r="L43" s="448"/>
      <c r="N43" s="186"/>
      <c r="O43" s="186"/>
      <c r="P43" s="186"/>
      <c r="Q43" s="186"/>
      <c r="R43" s="186"/>
    </row>
    <row r="44" spans="2:18" s="89" customFormat="1" x14ac:dyDescent="0.25">
      <c r="B44" s="421">
        <v>4</v>
      </c>
      <c r="C44" s="411" t="s">
        <v>84</v>
      </c>
      <c r="D44" s="411"/>
      <c r="E44" s="411"/>
      <c r="F44" s="411"/>
      <c r="G44" s="411"/>
      <c r="H44" s="411"/>
      <c r="I44" s="411"/>
      <c r="J44" s="411"/>
      <c r="K44" s="411"/>
      <c r="L44" s="412"/>
      <c r="N44" s="189"/>
      <c r="O44" s="189"/>
      <c r="P44" s="189"/>
      <c r="Q44" s="189"/>
      <c r="R44" s="189"/>
    </row>
    <row r="45" spans="2:18" ht="15" customHeight="1" x14ac:dyDescent="0.25">
      <c r="B45" s="421"/>
      <c r="C45" s="445"/>
      <c r="D45" s="449"/>
      <c r="E45" s="449"/>
      <c r="F45" s="449"/>
      <c r="G45" s="449"/>
      <c r="H45" s="449"/>
      <c r="I45" s="449"/>
      <c r="J45" s="449"/>
      <c r="K45" s="449"/>
      <c r="L45" s="450"/>
      <c r="N45" s="229"/>
      <c r="O45" s="229"/>
      <c r="P45" s="229"/>
      <c r="Q45" s="229"/>
      <c r="R45" s="186"/>
    </row>
    <row r="46" spans="2:18" x14ac:dyDescent="0.25">
      <c r="B46" s="421"/>
      <c r="C46" s="449"/>
      <c r="D46" s="449"/>
      <c r="E46" s="449"/>
      <c r="F46" s="449"/>
      <c r="G46" s="449"/>
      <c r="H46" s="449"/>
      <c r="I46" s="449"/>
      <c r="J46" s="449"/>
      <c r="K46" s="449"/>
      <c r="L46" s="450"/>
      <c r="N46" s="186"/>
      <c r="O46" s="186"/>
      <c r="P46" s="186"/>
      <c r="Q46" s="186"/>
      <c r="R46" s="186"/>
    </row>
    <row r="47" spans="2:18" x14ac:dyDescent="0.25">
      <c r="B47" s="421"/>
      <c r="C47" s="449"/>
      <c r="D47" s="449"/>
      <c r="E47" s="449"/>
      <c r="F47" s="449"/>
      <c r="G47" s="449"/>
      <c r="H47" s="449"/>
      <c r="I47" s="449"/>
      <c r="J47" s="449"/>
      <c r="K47" s="449"/>
      <c r="L47" s="450"/>
      <c r="N47" s="186"/>
      <c r="O47" s="186"/>
      <c r="P47" s="186"/>
      <c r="Q47" s="186"/>
      <c r="R47" s="186"/>
    </row>
    <row r="48" spans="2:18" x14ac:dyDescent="0.25">
      <c r="B48" s="421"/>
      <c r="C48" s="449"/>
      <c r="D48" s="449"/>
      <c r="E48" s="449"/>
      <c r="F48" s="449"/>
      <c r="G48" s="449"/>
      <c r="H48" s="449"/>
      <c r="I48" s="449"/>
      <c r="J48" s="449"/>
      <c r="K48" s="449"/>
      <c r="L48" s="450"/>
      <c r="N48" s="186"/>
      <c r="O48" s="186"/>
      <c r="P48" s="186"/>
      <c r="Q48" s="186"/>
      <c r="R48" s="186"/>
    </row>
    <row r="49" spans="2:18" s="89" customFormat="1" x14ac:dyDescent="0.25">
      <c r="B49" s="421"/>
      <c r="C49" s="449"/>
      <c r="D49" s="449"/>
      <c r="E49" s="449"/>
      <c r="F49" s="449"/>
      <c r="G49" s="449"/>
      <c r="H49" s="449"/>
      <c r="I49" s="449"/>
      <c r="J49" s="449"/>
      <c r="K49" s="449"/>
      <c r="L49" s="450"/>
      <c r="N49" s="189"/>
      <c r="O49" s="189"/>
      <c r="P49" s="189"/>
      <c r="Q49" s="189"/>
      <c r="R49" s="189"/>
    </row>
    <row r="50" spans="2:18" s="89" customFormat="1" x14ac:dyDescent="0.25">
      <c r="B50" s="421"/>
      <c r="C50" s="449"/>
      <c r="D50" s="449"/>
      <c r="E50" s="449"/>
      <c r="F50" s="449"/>
      <c r="G50" s="449"/>
      <c r="H50" s="449"/>
      <c r="I50" s="449"/>
      <c r="J50" s="449"/>
      <c r="K50" s="449"/>
      <c r="L50" s="450"/>
      <c r="N50" s="189"/>
      <c r="O50" s="189"/>
      <c r="P50" s="189"/>
      <c r="Q50" s="189"/>
      <c r="R50" s="189"/>
    </row>
    <row r="51" spans="2:18" ht="6.75" customHeight="1" x14ac:dyDescent="0.25">
      <c r="B51" s="422"/>
      <c r="C51" s="451"/>
      <c r="D51" s="451"/>
      <c r="E51" s="451"/>
      <c r="F51" s="451"/>
      <c r="G51" s="451"/>
      <c r="H51" s="451"/>
      <c r="I51" s="451"/>
      <c r="J51" s="451"/>
      <c r="K51" s="451"/>
      <c r="L51" s="452"/>
      <c r="N51" s="186"/>
      <c r="O51" s="186"/>
      <c r="P51" s="186"/>
      <c r="Q51" s="186"/>
      <c r="R51" s="186"/>
    </row>
    <row r="52" spans="2:18" s="89" customFormat="1" x14ac:dyDescent="0.25">
      <c r="B52" s="421">
        <v>5</v>
      </c>
      <c r="C52" s="411" t="s">
        <v>13</v>
      </c>
      <c r="D52" s="411"/>
      <c r="E52" s="411"/>
      <c r="F52" s="411"/>
      <c r="G52" s="411"/>
      <c r="H52" s="411"/>
      <c r="I52" s="411"/>
      <c r="J52" s="411"/>
      <c r="K52" s="411"/>
      <c r="L52" s="412"/>
      <c r="N52" s="189"/>
      <c r="O52" s="189"/>
      <c r="P52" s="189"/>
      <c r="Q52" s="189"/>
      <c r="R52" s="189"/>
    </row>
    <row r="53" spans="2:18" ht="15" customHeight="1" x14ac:dyDescent="0.25">
      <c r="B53" s="421"/>
      <c r="C53" s="428"/>
      <c r="D53" s="429"/>
      <c r="E53" s="429"/>
      <c r="F53" s="429"/>
      <c r="G53" s="429"/>
      <c r="H53" s="429"/>
      <c r="I53" s="429"/>
      <c r="J53" s="429"/>
      <c r="K53" s="429"/>
      <c r="L53" s="430"/>
      <c r="N53" s="229"/>
      <c r="O53" s="229"/>
      <c r="P53" s="229"/>
      <c r="Q53" s="229"/>
      <c r="R53" s="186"/>
    </row>
    <row r="54" spans="2:18" x14ac:dyDescent="0.25">
      <c r="B54" s="421"/>
      <c r="C54" s="429"/>
      <c r="D54" s="429"/>
      <c r="E54" s="429"/>
      <c r="F54" s="429"/>
      <c r="G54" s="429"/>
      <c r="H54" s="429"/>
      <c r="I54" s="429"/>
      <c r="J54" s="429"/>
      <c r="K54" s="429"/>
      <c r="L54" s="430"/>
      <c r="N54" s="186"/>
      <c r="O54" s="186"/>
      <c r="P54" s="186"/>
      <c r="Q54" s="186"/>
      <c r="R54" s="186"/>
    </row>
    <row r="55" spans="2:18" x14ac:dyDescent="0.25">
      <c r="B55" s="421"/>
      <c r="C55" s="429"/>
      <c r="D55" s="429"/>
      <c r="E55" s="429"/>
      <c r="F55" s="429"/>
      <c r="G55" s="429"/>
      <c r="H55" s="429"/>
      <c r="I55" s="429"/>
      <c r="J55" s="429"/>
      <c r="K55" s="429"/>
      <c r="L55" s="430"/>
      <c r="N55" s="186"/>
      <c r="O55" s="186"/>
      <c r="P55" s="186"/>
      <c r="Q55" s="186"/>
      <c r="R55" s="186"/>
    </row>
    <row r="56" spans="2:18" s="89" customFormat="1" x14ac:dyDescent="0.25">
      <c r="B56" s="421"/>
      <c r="C56" s="429"/>
      <c r="D56" s="429"/>
      <c r="E56" s="429"/>
      <c r="F56" s="429"/>
      <c r="G56" s="429"/>
      <c r="H56" s="429"/>
      <c r="I56" s="429"/>
      <c r="J56" s="429"/>
      <c r="K56" s="429"/>
      <c r="L56" s="430"/>
      <c r="N56" s="189"/>
      <c r="O56" s="189"/>
      <c r="P56" s="189"/>
      <c r="Q56" s="189"/>
      <c r="R56" s="189"/>
    </row>
    <row r="57" spans="2:18" s="89" customFormat="1" x14ac:dyDescent="0.25">
      <c r="B57" s="421"/>
      <c r="C57" s="429"/>
      <c r="D57" s="429"/>
      <c r="E57" s="429"/>
      <c r="F57" s="429"/>
      <c r="G57" s="429"/>
      <c r="H57" s="429"/>
      <c r="I57" s="429"/>
      <c r="J57" s="429"/>
      <c r="K57" s="429"/>
      <c r="L57" s="430"/>
      <c r="N57" s="189"/>
      <c r="O57" s="189"/>
      <c r="P57" s="189"/>
      <c r="Q57" s="189"/>
      <c r="R57" s="189"/>
    </row>
    <row r="58" spans="2:18" s="89" customFormat="1" x14ac:dyDescent="0.25">
      <c r="B58" s="421"/>
      <c r="C58" s="429"/>
      <c r="D58" s="429"/>
      <c r="E58" s="429"/>
      <c r="F58" s="429"/>
      <c r="G58" s="429"/>
      <c r="H58" s="429"/>
      <c r="I58" s="429"/>
      <c r="J58" s="429"/>
      <c r="K58" s="429"/>
      <c r="L58" s="430"/>
      <c r="N58" s="189"/>
      <c r="O58" s="189"/>
      <c r="P58" s="189"/>
      <c r="Q58" s="189"/>
      <c r="R58" s="189"/>
    </row>
    <row r="59" spans="2:18" ht="6.75" customHeight="1" x14ac:dyDescent="0.25">
      <c r="B59" s="422"/>
      <c r="C59" s="443"/>
      <c r="D59" s="443"/>
      <c r="E59" s="443"/>
      <c r="F59" s="443"/>
      <c r="G59" s="443"/>
      <c r="H59" s="443"/>
      <c r="I59" s="443"/>
      <c r="J59" s="443"/>
      <c r="K59" s="443"/>
      <c r="L59" s="444"/>
      <c r="N59" s="186"/>
      <c r="O59" s="186"/>
      <c r="P59" s="186"/>
      <c r="Q59" s="186"/>
      <c r="R59" s="186"/>
    </row>
    <row r="60" spans="2:18" s="89" customFormat="1" x14ac:dyDescent="0.25">
      <c r="B60" s="421">
        <v>6</v>
      </c>
      <c r="C60" s="411" t="s">
        <v>24</v>
      </c>
      <c r="D60" s="411"/>
      <c r="E60" s="411"/>
      <c r="F60" s="411"/>
      <c r="G60" s="411"/>
      <c r="H60" s="411"/>
      <c r="I60" s="411"/>
      <c r="J60" s="411"/>
      <c r="K60" s="411"/>
      <c r="L60" s="412"/>
      <c r="N60" s="189"/>
      <c r="O60" s="189"/>
      <c r="P60" s="189"/>
      <c r="Q60" s="189"/>
      <c r="R60" s="189"/>
    </row>
    <row r="61" spans="2:18" ht="15" customHeight="1" x14ac:dyDescent="0.25">
      <c r="B61" s="421"/>
      <c r="C61" s="428"/>
      <c r="D61" s="429"/>
      <c r="E61" s="429"/>
      <c r="F61" s="429"/>
      <c r="G61" s="429"/>
      <c r="H61" s="429"/>
      <c r="I61" s="429"/>
      <c r="J61" s="429"/>
      <c r="K61" s="429"/>
      <c r="L61" s="430"/>
      <c r="N61" s="186"/>
      <c r="O61" s="186"/>
      <c r="P61" s="186"/>
      <c r="Q61" s="186"/>
      <c r="R61" s="186"/>
    </row>
    <row r="62" spans="2:18" ht="15" customHeight="1" x14ac:dyDescent="0.25">
      <c r="B62" s="421"/>
      <c r="C62" s="429"/>
      <c r="D62" s="429"/>
      <c r="E62" s="429"/>
      <c r="F62" s="429"/>
      <c r="G62" s="429"/>
      <c r="H62" s="429"/>
      <c r="I62" s="429"/>
      <c r="J62" s="429"/>
      <c r="K62" s="429"/>
      <c r="L62" s="430"/>
      <c r="N62" s="186"/>
      <c r="O62" s="186"/>
      <c r="P62" s="186"/>
      <c r="Q62" s="186"/>
      <c r="R62" s="186"/>
    </row>
    <row r="63" spans="2:18" ht="15" customHeight="1" x14ac:dyDescent="0.25">
      <c r="B63" s="421"/>
      <c r="C63" s="429"/>
      <c r="D63" s="429"/>
      <c r="E63" s="429"/>
      <c r="F63" s="429"/>
      <c r="G63" s="429"/>
      <c r="H63" s="429"/>
      <c r="I63" s="429"/>
      <c r="J63" s="429"/>
      <c r="K63" s="429"/>
      <c r="L63" s="430"/>
      <c r="N63" s="186"/>
      <c r="O63" s="186"/>
      <c r="P63" s="186"/>
      <c r="Q63" s="186"/>
      <c r="R63" s="186"/>
    </row>
    <row r="64" spans="2:18" ht="15" customHeight="1" x14ac:dyDescent="0.25">
      <c r="B64" s="421"/>
      <c r="C64" s="429"/>
      <c r="D64" s="429"/>
      <c r="E64" s="429"/>
      <c r="F64" s="429"/>
      <c r="G64" s="429"/>
      <c r="H64" s="429"/>
      <c r="I64" s="429"/>
      <c r="J64" s="429"/>
      <c r="K64" s="429"/>
      <c r="L64" s="430"/>
      <c r="N64" s="186"/>
      <c r="O64" s="186"/>
      <c r="P64" s="186"/>
      <c r="Q64" s="186"/>
      <c r="R64" s="186"/>
    </row>
    <row r="65" spans="2:18" s="89" customFormat="1" ht="15" customHeight="1" x14ac:dyDescent="0.25">
      <c r="B65" s="421"/>
      <c r="C65" s="429"/>
      <c r="D65" s="429"/>
      <c r="E65" s="429"/>
      <c r="F65" s="429"/>
      <c r="G65" s="429"/>
      <c r="H65" s="429"/>
      <c r="I65" s="429"/>
      <c r="J65" s="429"/>
      <c r="K65" s="429"/>
      <c r="L65" s="430"/>
      <c r="N65" s="189"/>
      <c r="O65" s="189"/>
      <c r="P65" s="189"/>
      <c r="Q65" s="189"/>
      <c r="R65" s="189"/>
    </row>
    <row r="66" spans="2:18" s="89" customFormat="1" ht="15" customHeight="1" x14ac:dyDescent="0.25">
      <c r="B66" s="421"/>
      <c r="C66" s="429"/>
      <c r="D66" s="429"/>
      <c r="E66" s="429"/>
      <c r="F66" s="429"/>
      <c r="G66" s="429"/>
      <c r="H66" s="429"/>
      <c r="I66" s="429"/>
      <c r="J66" s="429"/>
      <c r="K66" s="429"/>
      <c r="L66" s="430"/>
      <c r="N66" s="189"/>
      <c r="O66" s="189"/>
      <c r="P66" s="189"/>
      <c r="Q66" s="189"/>
      <c r="R66" s="189"/>
    </row>
    <row r="67" spans="2:18" ht="6.75" customHeight="1" thickBot="1" x14ac:dyDescent="0.3">
      <c r="B67" s="442"/>
      <c r="C67" s="431"/>
      <c r="D67" s="431"/>
      <c r="E67" s="431"/>
      <c r="F67" s="431"/>
      <c r="G67" s="431"/>
      <c r="H67" s="431"/>
      <c r="I67" s="431"/>
      <c r="J67" s="431"/>
      <c r="K67" s="431"/>
      <c r="L67" s="432"/>
      <c r="N67" s="186"/>
      <c r="O67" s="186"/>
      <c r="P67" s="186"/>
      <c r="Q67" s="186"/>
      <c r="R67" s="186"/>
    </row>
    <row r="68" spans="2:18" ht="6.75" customHeight="1" thickBot="1" x14ac:dyDescent="0.3">
      <c r="B68" s="32"/>
      <c r="C68" s="33"/>
      <c r="D68" s="33"/>
      <c r="E68" s="33"/>
      <c r="F68" s="33"/>
      <c r="G68" s="33"/>
      <c r="H68" s="33"/>
      <c r="I68" s="33"/>
      <c r="J68" s="33"/>
      <c r="K68" s="145"/>
      <c r="L68" s="146"/>
      <c r="N68" s="186"/>
      <c r="O68" s="186"/>
      <c r="P68" s="186"/>
      <c r="Q68" s="186"/>
      <c r="R68" s="186"/>
    </row>
    <row r="69" spans="2:18" ht="6.75" customHeight="1" thickBot="1" x14ac:dyDescent="0.3">
      <c r="B69" s="3"/>
      <c r="C69" s="8"/>
      <c r="D69" s="8"/>
      <c r="E69" s="8"/>
      <c r="F69" s="8"/>
      <c r="G69" s="8"/>
      <c r="H69" s="8"/>
      <c r="I69" s="8"/>
      <c r="J69" s="8"/>
      <c r="K69" s="8"/>
      <c r="L69" s="11"/>
      <c r="N69" s="186"/>
      <c r="O69" s="186"/>
      <c r="P69" s="186"/>
      <c r="Q69" s="186"/>
      <c r="R69" s="186"/>
    </row>
    <row r="70" spans="2:18" s="89" customFormat="1" x14ac:dyDescent="0.25">
      <c r="B70" s="150" t="s">
        <v>2</v>
      </c>
      <c r="C70" s="423" t="s">
        <v>3</v>
      </c>
      <c r="D70" s="424"/>
      <c r="E70" s="424"/>
      <c r="F70" s="425"/>
      <c r="G70" s="426" t="s">
        <v>4</v>
      </c>
      <c r="H70" s="426"/>
      <c r="I70" s="426" t="s">
        <v>5</v>
      </c>
      <c r="J70" s="426"/>
      <c r="K70" s="426" t="s">
        <v>6</v>
      </c>
      <c r="L70" s="427"/>
      <c r="N70" s="189"/>
      <c r="O70" s="189"/>
      <c r="P70" s="189"/>
      <c r="Q70" s="189"/>
      <c r="R70" s="189"/>
    </row>
    <row r="71" spans="2:18" x14ac:dyDescent="0.25">
      <c r="B71" s="155"/>
      <c r="C71" s="357"/>
      <c r="D71" s="433"/>
      <c r="E71" s="433"/>
      <c r="F71" s="358"/>
      <c r="G71" s="434"/>
      <c r="H71" s="434"/>
      <c r="I71" s="434"/>
      <c r="J71" s="434"/>
      <c r="K71" s="337"/>
      <c r="L71" s="338"/>
      <c r="N71" s="186"/>
      <c r="O71" s="186"/>
      <c r="P71" s="186"/>
      <c r="Q71" s="186"/>
      <c r="R71" s="186"/>
    </row>
    <row r="72" spans="2:18" ht="13.5" thickBot="1" x14ac:dyDescent="0.3">
      <c r="B72" s="156"/>
      <c r="C72" s="435"/>
      <c r="D72" s="436"/>
      <c r="E72" s="436"/>
      <c r="F72" s="437"/>
      <c r="G72" s="438"/>
      <c r="H72" s="439"/>
      <c r="I72" s="438"/>
      <c r="J72" s="439"/>
      <c r="K72" s="440"/>
      <c r="L72" s="441"/>
    </row>
    <row r="73" spans="2:18" ht="6.75" customHeight="1" x14ac:dyDescent="0.25"/>
    <row r="74" spans="2:18" ht="6.75" customHeight="1" x14ac:dyDescent="0.25">
      <c r="D74" s="83"/>
    </row>
    <row r="75" spans="2:18" ht="14.25" customHeight="1" x14ac:dyDescent="0.25">
      <c r="C75" s="83"/>
    </row>
    <row r="76" spans="2:18" ht="29.25" customHeight="1" x14ac:dyDescent="0.25">
      <c r="C76" s="231"/>
      <c r="D76" s="231"/>
      <c r="E76" s="231"/>
      <c r="F76" s="231"/>
      <c r="G76" s="231"/>
      <c r="H76" s="231"/>
      <c r="I76" s="231"/>
      <c r="J76" s="231"/>
      <c r="K76" s="231"/>
      <c r="L76" s="231"/>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WOW+zJMoA767QYsY2reGNT9wTTvUAJRlrFqsLKX0bqnUdcMzJwgi5RF0/k6uM1Czt0zCoNJ5/+jpQfboPbrvvQ==" saltValue="MlAOcMZsyyE1LbHUfVNTmw==" spinCount="100000" sheet="1" selectLockedCells="1"/>
  <mergeCells count="52">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N7:U7"/>
    <mergeCell ref="N9:U9"/>
    <mergeCell ref="N11:U11"/>
    <mergeCell ref="N13:U13"/>
    <mergeCell ref="N53:Q53"/>
    <mergeCell ref="N15:U15"/>
    <mergeCell ref="N18:U18"/>
    <mergeCell ref="N37:R37"/>
    <mergeCell ref="N45:Q45"/>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80" zoomScaleNormal="80" zoomScaleSheetLayoutView="100" workbookViewId="0">
      <selection activeCell="J55" sqref="J55:L55"/>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6384" width="9.140625" style="21"/>
  </cols>
  <sheetData>
    <row r="1" spans="1:19" s="16" customFormat="1" x14ac:dyDescent="0.2">
      <c r="B1" s="17"/>
      <c r="C1" s="17"/>
      <c r="D1" s="17"/>
      <c r="E1" s="17"/>
      <c r="F1" s="17"/>
      <c r="G1" s="17"/>
      <c r="H1" s="17"/>
      <c r="I1" s="17"/>
      <c r="J1" s="17"/>
      <c r="K1" s="17"/>
      <c r="L1" s="17"/>
      <c r="M1" s="17"/>
      <c r="N1" s="21"/>
    </row>
    <row r="2" spans="1:19" s="1" customFormat="1" x14ac:dyDescent="0.25">
      <c r="N2" s="191"/>
    </row>
    <row r="3" spans="1:19" s="1" customFormat="1" ht="15.75" customHeight="1" x14ac:dyDescent="0.25">
      <c r="B3" s="252" t="s">
        <v>37</v>
      </c>
      <c r="C3" s="252"/>
      <c r="D3" s="252"/>
      <c r="E3" s="252"/>
      <c r="F3" s="252"/>
      <c r="G3" s="252"/>
      <c r="H3" s="252"/>
      <c r="I3" s="252"/>
      <c r="J3" s="252"/>
      <c r="K3" s="252"/>
      <c r="L3" s="252"/>
      <c r="N3" s="191"/>
    </row>
    <row r="4" spans="1:19" s="1" customFormat="1" ht="15" customHeight="1" x14ac:dyDescent="0.25">
      <c r="B4" s="252"/>
      <c r="C4" s="252"/>
      <c r="D4" s="252"/>
      <c r="E4" s="252"/>
      <c r="F4" s="252"/>
      <c r="G4" s="252"/>
      <c r="H4" s="252"/>
      <c r="I4" s="252"/>
      <c r="J4" s="252"/>
      <c r="K4" s="252"/>
      <c r="L4" s="252"/>
      <c r="N4" s="191"/>
    </row>
    <row r="5" spans="1:19" s="1" customFormat="1" ht="19.5" customHeight="1" thickBot="1" x14ac:dyDescent="0.3">
      <c r="B5" s="252"/>
      <c r="C5" s="252"/>
      <c r="D5" s="252"/>
      <c r="E5" s="252"/>
      <c r="F5" s="252"/>
      <c r="G5" s="252"/>
      <c r="H5" s="252"/>
      <c r="I5" s="252"/>
      <c r="J5" s="252"/>
      <c r="K5" s="252"/>
      <c r="L5" s="252"/>
    </row>
    <row r="6" spans="1:19" s="1" customFormat="1" ht="15" customHeight="1" x14ac:dyDescent="0.25">
      <c r="B6" s="413" t="s">
        <v>7</v>
      </c>
      <c r="C6" s="414"/>
      <c r="D6" s="414"/>
      <c r="E6" s="415">
        <f>'Cost Estimate'!E8</f>
        <v>0</v>
      </c>
      <c r="F6" s="415"/>
      <c r="G6" s="415"/>
      <c r="H6" s="415"/>
      <c r="I6" s="415"/>
      <c r="J6" s="415"/>
      <c r="K6" s="415"/>
      <c r="L6" s="416"/>
      <c r="N6" s="229"/>
      <c r="O6" s="229"/>
      <c r="P6" s="229"/>
      <c r="Q6" s="229"/>
      <c r="R6" s="229"/>
      <c r="S6" s="229"/>
    </row>
    <row r="7" spans="1:19" s="1" customFormat="1" ht="6.75" customHeight="1" x14ac:dyDescent="0.25">
      <c r="B7" s="5"/>
      <c r="L7" s="2"/>
    </row>
    <row r="8" spans="1:19" s="1" customFormat="1" ht="15" customHeight="1" x14ac:dyDescent="0.25">
      <c r="B8" s="470" t="s">
        <v>102</v>
      </c>
      <c r="C8" s="258"/>
      <c r="D8" s="258"/>
      <c r="E8" s="471">
        <f>'Cost Estimate'!E10</f>
        <v>0</v>
      </c>
      <c r="F8" s="471"/>
      <c r="G8" s="471"/>
      <c r="H8" s="471"/>
      <c r="I8" s="471"/>
      <c r="J8" s="471"/>
      <c r="K8" s="471"/>
      <c r="L8" s="472"/>
      <c r="N8" s="229"/>
      <c r="O8" s="229"/>
      <c r="P8" s="229"/>
      <c r="Q8" s="229"/>
      <c r="R8" s="229"/>
      <c r="S8" s="229"/>
    </row>
    <row r="9" spans="1:19" s="1" customFormat="1" ht="6.75" customHeight="1" x14ac:dyDescent="0.25">
      <c r="B9" s="5"/>
      <c r="L9" s="2"/>
    </row>
    <row r="10" spans="1:19" s="1" customFormat="1" ht="15" customHeight="1" x14ac:dyDescent="0.25">
      <c r="B10" s="470" t="s">
        <v>81</v>
      </c>
      <c r="C10" s="258"/>
      <c r="D10" s="258"/>
      <c r="E10" s="473">
        <f>SUM('Cost Estimate'!K91:L91)</f>
        <v>0</v>
      </c>
      <c r="F10" s="473"/>
      <c r="G10" s="473"/>
      <c r="H10" s="473"/>
      <c r="I10" s="473"/>
      <c r="J10" s="473"/>
      <c r="K10" s="473"/>
      <c r="L10" s="474"/>
      <c r="N10" s="229"/>
      <c r="O10" s="229"/>
      <c r="P10" s="229"/>
    </row>
    <row r="11" spans="1:19" s="1" customFormat="1" ht="6.75" customHeight="1" x14ac:dyDescent="0.25">
      <c r="B11" s="5"/>
      <c r="L11" s="2"/>
    </row>
    <row r="12" spans="1:19" s="1" customFormat="1" ht="15" customHeight="1" thickBot="1" x14ac:dyDescent="0.3">
      <c r="B12" s="477" t="s">
        <v>38</v>
      </c>
      <c r="C12" s="478"/>
      <c r="D12" s="478"/>
      <c r="E12" s="485">
        <f>SUM('Cost Estimate'!K28:L28)</f>
        <v>0</v>
      </c>
      <c r="F12" s="485"/>
      <c r="G12" s="478" t="s">
        <v>82</v>
      </c>
      <c r="H12" s="478"/>
      <c r="I12" s="478"/>
      <c r="J12" s="478"/>
      <c r="K12" s="478"/>
      <c r="L12" s="486"/>
      <c r="N12" s="229"/>
      <c r="O12" s="229"/>
      <c r="P12" s="229"/>
      <c r="Q12" s="229"/>
      <c r="R12" s="229"/>
      <c r="S12" s="229"/>
    </row>
    <row r="13" spans="1:19" s="1" customFormat="1" ht="6.75" customHeight="1" thickBot="1" x14ac:dyDescent="0.3">
      <c r="B13" s="32"/>
      <c r="C13" s="33"/>
      <c r="D13" s="33"/>
      <c r="E13" s="33"/>
      <c r="F13" s="33"/>
      <c r="G13" s="33"/>
      <c r="H13" s="33"/>
      <c r="I13" s="33"/>
      <c r="J13" s="33"/>
      <c r="K13" s="33"/>
      <c r="L13" s="34"/>
    </row>
    <row r="14" spans="1:19" s="16" customFormat="1" x14ac:dyDescent="0.2">
      <c r="B14" s="35"/>
      <c r="C14" s="26"/>
      <c r="D14" s="26"/>
      <c r="E14" s="26"/>
      <c r="F14" s="26"/>
      <c r="G14" s="26"/>
      <c r="H14" s="26"/>
      <c r="I14" s="26"/>
      <c r="J14" s="26"/>
      <c r="K14" s="26"/>
      <c r="L14" s="27"/>
      <c r="M14" s="17"/>
    </row>
    <row r="15" spans="1:19" s="16" customFormat="1" ht="28.9" customHeight="1" x14ac:dyDescent="0.2">
      <c r="B15" s="166"/>
      <c r="C15" s="17"/>
      <c r="D15" s="17"/>
      <c r="E15" s="479" t="s">
        <v>125</v>
      </c>
      <c r="F15" s="480"/>
      <c r="G15" s="480"/>
      <c r="H15" s="481"/>
      <c r="I15" s="482" t="s">
        <v>103</v>
      </c>
      <c r="J15" s="483"/>
      <c r="K15" s="483"/>
      <c r="L15" s="484"/>
      <c r="M15" s="17"/>
      <c r="N15" s="19"/>
      <c r="O15" s="19"/>
      <c r="P15" s="19"/>
      <c r="Q15" s="19"/>
      <c r="R15" s="19"/>
      <c r="S15" s="19"/>
    </row>
    <row r="16" spans="1:19" s="19" customFormat="1" ht="38.450000000000003" customHeight="1" x14ac:dyDescent="0.2">
      <c r="A16" s="18"/>
      <c r="B16" s="36" t="s">
        <v>33</v>
      </c>
      <c r="C16" s="464" t="s">
        <v>34</v>
      </c>
      <c r="D16" s="464"/>
      <c r="E16" s="464" t="s">
        <v>35</v>
      </c>
      <c r="F16" s="464"/>
      <c r="G16" s="464" t="s">
        <v>126</v>
      </c>
      <c r="H16" s="464"/>
      <c r="I16" s="464" t="s">
        <v>35</v>
      </c>
      <c r="J16" s="464"/>
      <c r="K16" s="464" t="s">
        <v>127</v>
      </c>
      <c r="L16" s="475"/>
      <c r="M16" s="18"/>
      <c r="N16" s="21"/>
      <c r="O16" s="21"/>
      <c r="P16" s="21"/>
      <c r="Q16" s="21"/>
      <c r="R16" s="21"/>
      <c r="S16" s="21"/>
    </row>
    <row r="17" spans="2:12" x14ac:dyDescent="0.2">
      <c r="B17" s="467" t="s">
        <v>25</v>
      </c>
      <c r="C17" s="464" t="s">
        <v>26</v>
      </c>
      <c r="D17" s="464"/>
      <c r="E17" s="462">
        <v>0</v>
      </c>
      <c r="F17" s="462"/>
      <c r="G17" s="463">
        <f>E17</f>
        <v>0</v>
      </c>
      <c r="H17" s="463"/>
      <c r="I17" s="462">
        <v>0</v>
      </c>
      <c r="J17" s="462"/>
      <c r="K17" s="463">
        <f>I17</f>
        <v>0</v>
      </c>
      <c r="L17" s="476"/>
    </row>
    <row r="18" spans="2:12" x14ac:dyDescent="0.2">
      <c r="B18" s="467"/>
      <c r="C18" s="464" t="s">
        <v>27</v>
      </c>
      <c r="D18" s="464"/>
      <c r="E18" s="462">
        <v>0</v>
      </c>
      <c r="F18" s="462"/>
      <c r="G18" s="463">
        <f t="shared" ref="G18:G32" si="0">G17+E18</f>
        <v>0</v>
      </c>
      <c r="H18" s="463"/>
      <c r="I18" s="462">
        <v>0</v>
      </c>
      <c r="J18" s="462"/>
      <c r="K18" s="463">
        <f t="shared" ref="K18:K31" si="1">K17+I18</f>
        <v>0</v>
      </c>
      <c r="L18" s="476"/>
    </row>
    <row r="19" spans="2:12" x14ac:dyDescent="0.2">
      <c r="B19" s="467"/>
      <c r="C19" s="464" t="s">
        <v>28</v>
      </c>
      <c r="D19" s="464"/>
      <c r="E19" s="462"/>
      <c r="F19" s="462"/>
      <c r="G19" s="463">
        <f t="shared" si="0"/>
        <v>0</v>
      </c>
      <c r="H19" s="463"/>
      <c r="I19" s="462"/>
      <c r="J19" s="462"/>
      <c r="K19" s="463">
        <f t="shared" si="1"/>
        <v>0</v>
      </c>
      <c r="L19" s="476"/>
    </row>
    <row r="20" spans="2:12" x14ac:dyDescent="0.2">
      <c r="B20" s="467"/>
      <c r="C20" s="464" t="s">
        <v>29</v>
      </c>
      <c r="D20" s="464"/>
      <c r="E20" s="462"/>
      <c r="F20" s="462"/>
      <c r="G20" s="463">
        <f t="shared" si="0"/>
        <v>0</v>
      </c>
      <c r="H20" s="463"/>
      <c r="I20" s="462"/>
      <c r="J20" s="462"/>
      <c r="K20" s="463">
        <f t="shared" si="1"/>
        <v>0</v>
      </c>
      <c r="L20" s="476"/>
    </row>
    <row r="21" spans="2:12" x14ac:dyDescent="0.2">
      <c r="B21" s="467" t="s">
        <v>32</v>
      </c>
      <c r="C21" s="464" t="s">
        <v>26</v>
      </c>
      <c r="D21" s="464"/>
      <c r="E21" s="462"/>
      <c r="F21" s="462"/>
      <c r="G21" s="463">
        <f t="shared" si="0"/>
        <v>0</v>
      </c>
      <c r="H21" s="463"/>
      <c r="I21" s="462"/>
      <c r="J21" s="462"/>
      <c r="K21" s="463">
        <f t="shared" si="1"/>
        <v>0</v>
      </c>
      <c r="L21" s="476"/>
    </row>
    <row r="22" spans="2:12" x14ac:dyDescent="0.2">
      <c r="B22" s="467"/>
      <c r="C22" s="464" t="s">
        <v>27</v>
      </c>
      <c r="D22" s="464"/>
      <c r="E22" s="462"/>
      <c r="F22" s="462"/>
      <c r="G22" s="463">
        <f t="shared" si="0"/>
        <v>0</v>
      </c>
      <c r="H22" s="463"/>
      <c r="I22" s="462"/>
      <c r="J22" s="462"/>
      <c r="K22" s="463">
        <f t="shared" si="1"/>
        <v>0</v>
      </c>
      <c r="L22" s="476"/>
    </row>
    <row r="23" spans="2:12" x14ac:dyDescent="0.2">
      <c r="B23" s="467"/>
      <c r="C23" s="464" t="s">
        <v>28</v>
      </c>
      <c r="D23" s="464"/>
      <c r="E23" s="462"/>
      <c r="F23" s="462"/>
      <c r="G23" s="463">
        <f t="shared" si="0"/>
        <v>0</v>
      </c>
      <c r="H23" s="463"/>
      <c r="I23" s="462"/>
      <c r="J23" s="462"/>
      <c r="K23" s="463">
        <f t="shared" si="1"/>
        <v>0</v>
      </c>
      <c r="L23" s="476"/>
    </row>
    <row r="24" spans="2:12" x14ac:dyDescent="0.2">
      <c r="B24" s="467"/>
      <c r="C24" s="464" t="s">
        <v>29</v>
      </c>
      <c r="D24" s="464"/>
      <c r="E24" s="462"/>
      <c r="F24" s="462"/>
      <c r="G24" s="463">
        <f t="shared" si="0"/>
        <v>0</v>
      </c>
      <c r="H24" s="463"/>
      <c r="I24" s="462"/>
      <c r="J24" s="462"/>
      <c r="K24" s="463">
        <f t="shared" si="1"/>
        <v>0</v>
      </c>
      <c r="L24" s="476"/>
    </row>
    <row r="25" spans="2:12" x14ac:dyDescent="0.2">
      <c r="B25" s="467" t="s">
        <v>31</v>
      </c>
      <c r="C25" s="464" t="s">
        <v>26</v>
      </c>
      <c r="D25" s="464"/>
      <c r="E25" s="462"/>
      <c r="F25" s="462"/>
      <c r="G25" s="463">
        <f t="shared" si="0"/>
        <v>0</v>
      </c>
      <c r="H25" s="463"/>
      <c r="I25" s="462"/>
      <c r="J25" s="462"/>
      <c r="K25" s="463">
        <f t="shared" si="1"/>
        <v>0</v>
      </c>
      <c r="L25" s="476"/>
    </row>
    <row r="26" spans="2:12" x14ac:dyDescent="0.2">
      <c r="B26" s="467"/>
      <c r="C26" s="464" t="s">
        <v>27</v>
      </c>
      <c r="D26" s="464"/>
      <c r="E26" s="462"/>
      <c r="F26" s="462"/>
      <c r="G26" s="463">
        <f t="shared" si="0"/>
        <v>0</v>
      </c>
      <c r="H26" s="463"/>
      <c r="I26" s="462"/>
      <c r="J26" s="462"/>
      <c r="K26" s="463">
        <f t="shared" si="1"/>
        <v>0</v>
      </c>
      <c r="L26" s="476"/>
    </row>
    <row r="27" spans="2:12" x14ac:dyDescent="0.2">
      <c r="B27" s="467"/>
      <c r="C27" s="464" t="s">
        <v>28</v>
      </c>
      <c r="D27" s="464"/>
      <c r="E27" s="462"/>
      <c r="F27" s="462"/>
      <c r="G27" s="463">
        <f t="shared" si="0"/>
        <v>0</v>
      </c>
      <c r="H27" s="463"/>
      <c r="I27" s="462"/>
      <c r="J27" s="462"/>
      <c r="K27" s="463">
        <f t="shared" si="1"/>
        <v>0</v>
      </c>
      <c r="L27" s="476"/>
    </row>
    <row r="28" spans="2:12" x14ac:dyDescent="0.2">
      <c r="B28" s="467"/>
      <c r="C28" s="464" t="s">
        <v>29</v>
      </c>
      <c r="D28" s="464"/>
      <c r="E28" s="462"/>
      <c r="F28" s="462"/>
      <c r="G28" s="463">
        <f t="shared" si="0"/>
        <v>0</v>
      </c>
      <c r="H28" s="463"/>
      <c r="I28" s="462"/>
      <c r="J28" s="462"/>
      <c r="K28" s="463">
        <f t="shared" si="1"/>
        <v>0</v>
      </c>
      <c r="L28" s="476"/>
    </row>
    <row r="29" spans="2:12" x14ac:dyDescent="0.2">
      <c r="B29" s="467" t="s">
        <v>30</v>
      </c>
      <c r="C29" s="464" t="s">
        <v>26</v>
      </c>
      <c r="D29" s="464"/>
      <c r="E29" s="462"/>
      <c r="F29" s="462"/>
      <c r="G29" s="463">
        <f t="shared" si="0"/>
        <v>0</v>
      </c>
      <c r="H29" s="463"/>
      <c r="I29" s="462"/>
      <c r="J29" s="462"/>
      <c r="K29" s="463">
        <f t="shared" si="1"/>
        <v>0</v>
      </c>
      <c r="L29" s="476"/>
    </row>
    <row r="30" spans="2:12" x14ac:dyDescent="0.2">
      <c r="B30" s="467"/>
      <c r="C30" s="464" t="s">
        <v>27</v>
      </c>
      <c r="D30" s="464"/>
      <c r="E30" s="462"/>
      <c r="F30" s="462"/>
      <c r="G30" s="463">
        <f t="shared" si="0"/>
        <v>0</v>
      </c>
      <c r="H30" s="463"/>
      <c r="I30" s="462"/>
      <c r="J30" s="462"/>
      <c r="K30" s="463">
        <f t="shared" si="1"/>
        <v>0</v>
      </c>
      <c r="L30" s="476"/>
    </row>
    <row r="31" spans="2:12" x14ac:dyDescent="0.2">
      <c r="B31" s="467"/>
      <c r="C31" s="464" t="s">
        <v>28</v>
      </c>
      <c r="D31" s="464"/>
      <c r="E31" s="462"/>
      <c r="F31" s="462"/>
      <c r="G31" s="463">
        <f t="shared" si="0"/>
        <v>0</v>
      </c>
      <c r="H31" s="463"/>
      <c r="I31" s="462"/>
      <c r="J31" s="462"/>
      <c r="K31" s="463">
        <f t="shared" si="1"/>
        <v>0</v>
      </c>
      <c r="L31" s="476"/>
    </row>
    <row r="32" spans="2:12" x14ac:dyDescent="0.2">
      <c r="B32" s="468"/>
      <c r="C32" s="469" t="s">
        <v>29</v>
      </c>
      <c r="D32" s="469"/>
      <c r="E32" s="465"/>
      <c r="F32" s="465"/>
      <c r="G32" s="466">
        <f t="shared" si="0"/>
        <v>0</v>
      </c>
      <c r="H32" s="466"/>
      <c r="I32" s="465"/>
      <c r="J32" s="465"/>
      <c r="K32" s="466">
        <f>K31+I32</f>
        <v>0</v>
      </c>
      <c r="L32" s="493"/>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14" x14ac:dyDescent="0.2">
      <c r="B49" s="37"/>
      <c r="C49" s="9"/>
      <c r="D49" s="9"/>
      <c r="E49" s="9"/>
      <c r="F49" s="9"/>
      <c r="G49" s="9"/>
      <c r="H49" s="9"/>
      <c r="I49" s="38"/>
      <c r="J49" s="38"/>
      <c r="K49" s="38"/>
      <c r="L49" s="39"/>
    </row>
    <row r="50" spans="1:14" x14ac:dyDescent="0.2">
      <c r="B50" s="37"/>
      <c r="C50" s="9"/>
      <c r="D50" s="9"/>
      <c r="E50" s="9"/>
      <c r="F50" s="9"/>
      <c r="G50" s="9"/>
      <c r="H50" s="9"/>
      <c r="I50" s="38"/>
      <c r="J50" s="38"/>
      <c r="K50" s="38"/>
      <c r="L50" s="39"/>
    </row>
    <row r="51" spans="1:14" x14ac:dyDescent="0.2">
      <c r="B51" s="37"/>
      <c r="C51" s="9"/>
      <c r="D51" s="9"/>
      <c r="E51" s="9"/>
      <c r="F51" s="9"/>
      <c r="G51" s="9"/>
      <c r="H51" s="9"/>
      <c r="I51" s="38"/>
      <c r="J51" s="38"/>
      <c r="K51" s="38"/>
      <c r="L51" s="39"/>
    </row>
    <row r="52" spans="1:14" s="16" customFormat="1" ht="13.5" thickBot="1" x14ac:dyDescent="0.25">
      <c r="B52" s="40"/>
      <c r="C52" s="41"/>
      <c r="D52" s="41"/>
      <c r="E52" s="41"/>
      <c r="F52" s="41"/>
      <c r="G52" s="41"/>
      <c r="H52" s="41"/>
      <c r="I52" s="41"/>
      <c r="J52" s="41"/>
      <c r="K52" s="41"/>
      <c r="L52" s="42"/>
      <c r="M52" s="17"/>
      <c r="N52" s="21"/>
    </row>
    <row r="53" spans="1:14" ht="6.75" customHeight="1" thickBot="1" x14ac:dyDescent="0.25">
      <c r="B53" s="29"/>
      <c r="C53" s="30"/>
      <c r="D53" s="30"/>
      <c r="E53" s="30"/>
      <c r="F53" s="30"/>
      <c r="G53" s="30"/>
      <c r="H53" s="30"/>
      <c r="I53" s="30"/>
      <c r="J53" s="30"/>
      <c r="K53" s="30"/>
      <c r="L53" s="31"/>
    </row>
    <row r="54" spans="1:14" s="24" customFormat="1" x14ac:dyDescent="0.2">
      <c r="A54" s="22"/>
      <c r="B54" s="60" t="s">
        <v>2</v>
      </c>
      <c r="C54" s="495" t="s">
        <v>3</v>
      </c>
      <c r="D54" s="495"/>
      <c r="E54" s="495"/>
      <c r="F54" s="495"/>
      <c r="G54" s="495"/>
      <c r="H54" s="495"/>
      <c r="I54" s="495"/>
      <c r="J54" s="61" t="s">
        <v>39</v>
      </c>
      <c r="K54" s="61" t="s">
        <v>40</v>
      </c>
      <c r="L54" s="62" t="s">
        <v>6</v>
      </c>
      <c r="M54" s="23"/>
    </row>
    <row r="55" spans="1:14" ht="15" customHeight="1" x14ac:dyDescent="0.2">
      <c r="B55" s="157"/>
      <c r="C55" s="494"/>
      <c r="D55" s="494"/>
      <c r="E55" s="494"/>
      <c r="F55" s="494"/>
      <c r="G55" s="494"/>
      <c r="H55" s="494"/>
      <c r="I55" s="494"/>
      <c r="J55" s="158"/>
      <c r="K55" s="158"/>
      <c r="L55" s="159"/>
    </row>
    <row r="56" spans="1:14" x14ac:dyDescent="0.2">
      <c r="B56" s="157"/>
      <c r="C56" s="494"/>
      <c r="D56" s="494"/>
      <c r="E56" s="494"/>
      <c r="F56" s="494"/>
      <c r="G56" s="494"/>
      <c r="H56" s="494"/>
      <c r="I56" s="494"/>
      <c r="J56" s="158"/>
      <c r="K56" s="158"/>
      <c r="L56" s="159"/>
    </row>
    <row r="57" spans="1:14" ht="6.75" customHeight="1" thickBot="1" x14ac:dyDescent="0.25">
      <c r="B57" s="63"/>
      <c r="C57" s="64"/>
      <c r="D57" s="64"/>
      <c r="E57" s="64"/>
      <c r="F57" s="64"/>
      <c r="G57" s="64"/>
      <c r="H57" s="64"/>
      <c r="I57" s="64"/>
      <c r="J57" s="64"/>
      <c r="K57" s="64"/>
      <c r="L57" s="65"/>
    </row>
    <row r="58" spans="1:14" x14ac:dyDescent="0.2">
      <c r="B58" s="25" t="s">
        <v>41</v>
      </c>
      <c r="C58" s="26"/>
      <c r="D58" s="26"/>
      <c r="E58" s="26"/>
      <c r="F58" s="26"/>
      <c r="G58" s="26"/>
      <c r="H58" s="26"/>
      <c r="I58" s="26"/>
      <c r="J58" s="26"/>
      <c r="K58" s="26"/>
      <c r="L58" s="27"/>
    </row>
    <row r="59" spans="1:14" x14ac:dyDescent="0.2">
      <c r="B59" s="487" t="s">
        <v>86</v>
      </c>
      <c r="C59" s="488"/>
      <c r="D59" s="488"/>
      <c r="E59" s="488"/>
      <c r="F59" s="488"/>
      <c r="G59" s="488"/>
      <c r="H59" s="488"/>
      <c r="I59" s="488"/>
      <c r="J59" s="488"/>
      <c r="K59" s="488"/>
      <c r="L59" s="489"/>
    </row>
    <row r="60" spans="1:14" x14ac:dyDescent="0.2">
      <c r="B60" s="487"/>
      <c r="C60" s="488"/>
      <c r="D60" s="488"/>
      <c r="E60" s="488"/>
      <c r="F60" s="488"/>
      <c r="G60" s="488"/>
      <c r="H60" s="488"/>
      <c r="I60" s="488"/>
      <c r="J60" s="488"/>
      <c r="K60" s="488"/>
      <c r="L60" s="489"/>
    </row>
    <row r="61" spans="1:14" x14ac:dyDescent="0.2">
      <c r="B61" s="487"/>
      <c r="C61" s="488"/>
      <c r="D61" s="488"/>
      <c r="E61" s="488"/>
      <c r="F61" s="488"/>
      <c r="G61" s="488"/>
      <c r="H61" s="488"/>
      <c r="I61" s="488"/>
      <c r="J61" s="488"/>
      <c r="K61" s="488"/>
      <c r="L61" s="489"/>
    </row>
    <row r="62" spans="1:14" x14ac:dyDescent="0.2">
      <c r="B62" s="487"/>
      <c r="C62" s="488"/>
      <c r="D62" s="488"/>
      <c r="E62" s="488"/>
      <c r="F62" s="488"/>
      <c r="G62" s="488"/>
      <c r="H62" s="488"/>
      <c r="I62" s="488"/>
      <c r="J62" s="488"/>
      <c r="K62" s="488"/>
      <c r="L62" s="489"/>
    </row>
    <row r="63" spans="1:14" ht="13.5" thickBot="1" x14ac:dyDescent="0.25">
      <c r="B63" s="490"/>
      <c r="C63" s="491"/>
      <c r="D63" s="491"/>
      <c r="E63" s="491"/>
      <c r="F63" s="491"/>
      <c r="G63" s="491"/>
      <c r="H63" s="491"/>
      <c r="I63" s="491"/>
      <c r="J63" s="491"/>
      <c r="K63" s="491"/>
      <c r="L63" s="492"/>
    </row>
    <row r="64" spans="1:14" ht="7.5" customHeight="1" x14ac:dyDescent="0.2"/>
  </sheetData>
  <sheetProtection algorithmName="SHA-512" hashValue="izZhaMrGl8Q/+2qgleFIf83lHjhelIEBQeAWNBgKiJJShqDcVnDNEHFcAVnBgbrER4BSgytvWwrQGzZyjyQKqw==" saltValue="LkkWFbfM3ZLIEZ1/PuSYRQ==" spinCount="100000" sheet="1" selectLockedCells="1"/>
  <mergeCells count="109">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21:B24"/>
    <mergeCell ref="C24:D24"/>
    <mergeCell ref="I24:J24"/>
    <mergeCell ref="E22:F22"/>
    <mergeCell ref="G22:H22"/>
    <mergeCell ref="E16:F16"/>
    <mergeCell ref="G16:H16"/>
    <mergeCell ref="E17:F17"/>
    <mergeCell ref="G17:H17"/>
    <mergeCell ref="C21:D21"/>
    <mergeCell ref="C20:D20"/>
    <mergeCell ref="C19:D19"/>
    <mergeCell ref="C18:D18"/>
    <mergeCell ref="B10:D10"/>
    <mergeCell ref="B8:D8"/>
    <mergeCell ref="E8:L8"/>
    <mergeCell ref="E6:L6"/>
    <mergeCell ref="E10:L10"/>
    <mergeCell ref="C17:D17"/>
    <mergeCell ref="C16:D16"/>
    <mergeCell ref="K16:L16"/>
    <mergeCell ref="K19:L19"/>
    <mergeCell ref="K18:L18"/>
    <mergeCell ref="B12:D12"/>
    <mergeCell ref="B17:B20"/>
    <mergeCell ref="E15:H15"/>
    <mergeCell ref="I15:L15"/>
    <mergeCell ref="E12:F12"/>
    <mergeCell ref="G12:L12"/>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N6:S6"/>
    <mergeCell ref="N8:S8"/>
    <mergeCell ref="N10:P10"/>
    <mergeCell ref="N12:S12"/>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E32:F32"/>
    <mergeCell ref="G32:H32"/>
    <mergeCell ref="B3:L5"/>
    <mergeCell ref="B6:D6"/>
  </mergeCells>
  <dataValidations count="1">
    <dataValidation type="list" allowBlank="1" showInputMessage="1" showErrorMessage="1" sqref="E15:H15">
      <formula1>#REF!</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90" zoomScaleNormal="90" zoomScaleSheetLayoutView="100" workbookViewId="0">
      <selection activeCell="B37" sqref="B37:H49"/>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6384" width="9.140625" style="15"/>
  </cols>
  <sheetData>
    <row r="1" spans="1:9" s="12" customFormat="1" x14ac:dyDescent="0.2">
      <c r="B1" s="13"/>
      <c r="C1" s="13"/>
      <c r="D1" s="13"/>
      <c r="E1" s="13"/>
      <c r="F1" s="13"/>
      <c r="G1" s="13"/>
      <c r="H1" s="13"/>
      <c r="I1" s="13"/>
    </row>
    <row r="2" spans="1:9" s="7" customFormat="1" x14ac:dyDescent="0.25"/>
    <row r="3" spans="1:9" s="6" customFormat="1" ht="15.75" customHeight="1" x14ac:dyDescent="0.25">
      <c r="B3" s="252" t="s">
        <v>101</v>
      </c>
      <c r="C3" s="252"/>
      <c r="D3" s="252"/>
      <c r="E3" s="252"/>
      <c r="F3" s="252"/>
      <c r="G3" s="252"/>
      <c r="H3" s="252"/>
    </row>
    <row r="4" spans="1:9" s="7" customFormat="1" ht="15" customHeight="1" x14ac:dyDescent="0.25">
      <c r="B4" s="252"/>
      <c r="C4" s="252"/>
      <c r="D4" s="252"/>
      <c r="E4" s="252"/>
      <c r="F4" s="252"/>
      <c r="G4" s="252"/>
      <c r="H4" s="252"/>
    </row>
    <row r="5" spans="1:9" s="7" customFormat="1" ht="15" customHeight="1" x14ac:dyDescent="0.25">
      <c r="B5" s="252"/>
      <c r="C5" s="252"/>
      <c r="D5" s="252"/>
      <c r="E5" s="252"/>
      <c r="F5" s="252"/>
      <c r="G5" s="252"/>
      <c r="H5" s="252"/>
    </row>
    <row r="6" spans="1:9" s="7" customFormat="1" ht="16.5" customHeight="1" thickBot="1" x14ac:dyDescent="0.3">
      <c r="B6" s="252"/>
      <c r="C6" s="252"/>
      <c r="D6" s="252"/>
      <c r="E6" s="252"/>
      <c r="F6" s="252"/>
      <c r="G6" s="252"/>
      <c r="H6" s="252"/>
    </row>
    <row r="7" spans="1:9" s="1" customFormat="1" ht="15" customHeight="1" x14ac:dyDescent="0.25">
      <c r="B7" s="507" t="s">
        <v>7</v>
      </c>
      <c r="C7" s="508"/>
      <c r="D7" s="415">
        <f>'Cost Estimate'!E8</f>
        <v>0</v>
      </c>
      <c r="E7" s="415"/>
      <c r="F7" s="415"/>
      <c r="G7" s="415"/>
      <c r="H7" s="416"/>
    </row>
    <row r="8" spans="1:9" s="1" customFormat="1" ht="6.75" customHeight="1" x14ac:dyDescent="0.25">
      <c r="B8" s="5"/>
      <c r="H8" s="2"/>
    </row>
    <row r="9" spans="1:9" s="1" customFormat="1" ht="15" customHeight="1" x14ac:dyDescent="0.25">
      <c r="B9" s="470" t="s">
        <v>102</v>
      </c>
      <c r="C9" s="258"/>
      <c r="D9" s="503">
        <f>'Cost Estimate'!E10</f>
        <v>0</v>
      </c>
      <c r="E9" s="503"/>
      <c r="F9" s="503"/>
      <c r="G9" s="503"/>
      <c r="H9" s="504"/>
    </row>
    <row r="10" spans="1:9" s="1" customFormat="1" ht="6.75" customHeight="1" thickBot="1" x14ac:dyDescent="0.3">
      <c r="B10" s="3"/>
      <c r="C10" s="8"/>
      <c r="D10" s="8"/>
      <c r="E10" s="8"/>
      <c r="F10" s="8"/>
      <c r="G10" s="8"/>
      <c r="H10" s="11"/>
    </row>
    <row r="11" spans="1:9" s="16" customFormat="1" ht="12.75" x14ac:dyDescent="0.2">
      <c r="B11" s="70" t="s">
        <v>106</v>
      </c>
      <c r="C11" s="46"/>
      <c r="D11" s="46"/>
      <c r="E11" s="46"/>
      <c r="F11" s="46"/>
      <c r="G11" s="46"/>
      <c r="H11" s="47"/>
      <c r="I11" s="17"/>
    </row>
    <row r="12" spans="1:9" s="16" customFormat="1" ht="7.5" customHeight="1" x14ac:dyDescent="0.2">
      <c r="B12" s="48"/>
      <c r="C12" s="45"/>
      <c r="D12" s="45"/>
      <c r="E12" s="45"/>
      <c r="F12" s="45"/>
      <c r="G12" s="45"/>
      <c r="H12" s="49"/>
      <c r="I12" s="17"/>
    </row>
    <row r="13" spans="1:9" s="22" customFormat="1" ht="14.25" customHeight="1" x14ac:dyDescent="0.2">
      <c r="B13" s="512" t="s">
        <v>46</v>
      </c>
      <c r="C13" s="464" t="s">
        <v>47</v>
      </c>
      <c r="D13" s="464"/>
      <c r="E13" s="517" t="s">
        <v>125</v>
      </c>
      <c r="F13" s="464" t="s">
        <v>103</v>
      </c>
      <c r="G13" s="496" t="s">
        <v>51</v>
      </c>
      <c r="H13" s="497"/>
      <c r="I13" s="23"/>
    </row>
    <row r="14" spans="1:9" s="19" customFormat="1" ht="39.6" customHeight="1" x14ac:dyDescent="0.2">
      <c r="A14" s="18"/>
      <c r="B14" s="512"/>
      <c r="C14" s="464"/>
      <c r="D14" s="464"/>
      <c r="E14" s="517"/>
      <c r="F14" s="464"/>
      <c r="G14" s="68" t="s">
        <v>48</v>
      </c>
      <c r="H14" s="69" t="s">
        <v>12</v>
      </c>
      <c r="I14" s="18"/>
    </row>
    <row r="15" spans="1:9" s="21" customFormat="1" ht="15" customHeight="1" x14ac:dyDescent="0.2">
      <c r="A15" s="16"/>
      <c r="B15" s="50">
        <v>1</v>
      </c>
      <c r="C15" s="502" t="s">
        <v>8</v>
      </c>
      <c r="D15" s="502"/>
      <c r="E15" s="148">
        <v>0</v>
      </c>
      <c r="F15" s="58">
        <f>SUM('Cost Estimate'!K49:L49)</f>
        <v>0</v>
      </c>
      <c r="G15" s="43">
        <f>F15-E15</f>
        <v>0</v>
      </c>
      <c r="H15" s="165">
        <f>IF(E15,G15/E15,0)</f>
        <v>0</v>
      </c>
      <c r="I15" s="17"/>
    </row>
    <row r="16" spans="1:9" s="21" customFormat="1" ht="15" customHeight="1" x14ac:dyDescent="0.2">
      <c r="A16" s="16"/>
      <c r="B16" s="50">
        <v>2</v>
      </c>
      <c r="C16" s="502" t="s">
        <v>52</v>
      </c>
      <c r="D16" s="502"/>
      <c r="E16" s="148">
        <v>0</v>
      </c>
      <c r="F16" s="58">
        <f>SUM('Cost Estimate'!K60:L60)</f>
        <v>0</v>
      </c>
      <c r="G16" s="43">
        <f t="shared" ref="G16:G26" si="0">F16-E16</f>
        <v>0</v>
      </c>
      <c r="H16" s="165">
        <f t="shared" ref="H16:H27" si="1">IF(E16,G16/E16,0)</f>
        <v>0</v>
      </c>
      <c r="I16" s="17"/>
    </row>
    <row r="17" spans="1:9" s="21" customFormat="1" ht="15" customHeight="1" x14ac:dyDescent="0.2">
      <c r="A17" s="16"/>
      <c r="B17" s="50">
        <v>3</v>
      </c>
      <c r="C17" s="502" t="s">
        <v>84</v>
      </c>
      <c r="D17" s="502"/>
      <c r="E17" s="148">
        <v>0</v>
      </c>
      <c r="F17" s="58">
        <f>SUM('Cost Estimate'!K64:L64)</f>
        <v>0</v>
      </c>
      <c r="G17" s="43">
        <f t="shared" si="0"/>
        <v>0</v>
      </c>
      <c r="H17" s="165">
        <f t="shared" si="1"/>
        <v>0</v>
      </c>
      <c r="I17" s="17"/>
    </row>
    <row r="18" spans="1:9" s="21" customFormat="1" ht="15" customHeight="1" x14ac:dyDescent="0.2">
      <c r="A18" s="16"/>
      <c r="B18" s="50">
        <v>4</v>
      </c>
      <c r="C18" s="502" t="s">
        <v>13</v>
      </c>
      <c r="D18" s="502"/>
      <c r="E18" s="148">
        <v>0</v>
      </c>
      <c r="F18" s="58">
        <f>SUM('Cost Estimate'!K73:L73)</f>
        <v>0</v>
      </c>
      <c r="G18" s="43">
        <f t="shared" si="0"/>
        <v>0</v>
      </c>
      <c r="H18" s="165">
        <f t="shared" si="1"/>
        <v>0</v>
      </c>
      <c r="I18" s="17"/>
    </row>
    <row r="19" spans="1:9" s="21" customFormat="1" ht="15" customHeight="1" x14ac:dyDescent="0.2">
      <c r="A19" s="16"/>
      <c r="B19" s="50">
        <v>5</v>
      </c>
      <c r="C19" s="502" t="s">
        <v>94</v>
      </c>
      <c r="D19" s="502"/>
      <c r="E19" s="148">
        <v>0</v>
      </c>
      <c r="F19" s="58">
        <f>SUM('Cost Estimate'!K76:L76)</f>
        <v>0</v>
      </c>
      <c r="G19" s="43">
        <f t="shared" ref="G19" si="2">F19-E19</f>
        <v>0</v>
      </c>
      <c r="H19" s="165">
        <f t="shared" si="1"/>
        <v>0</v>
      </c>
      <c r="I19" s="17"/>
    </row>
    <row r="20" spans="1:9" s="21" customFormat="1" ht="15" customHeight="1" x14ac:dyDescent="0.2">
      <c r="A20" s="16"/>
      <c r="B20" s="50">
        <v>6</v>
      </c>
      <c r="C20" s="502" t="s">
        <v>23</v>
      </c>
      <c r="D20" s="502"/>
      <c r="E20" s="148"/>
      <c r="F20" s="58">
        <f>SUM('Cost Estimate'!K77:L77)</f>
        <v>0</v>
      </c>
      <c r="G20" s="43">
        <f t="shared" si="0"/>
        <v>0</v>
      </c>
      <c r="H20" s="165">
        <f t="shared" si="1"/>
        <v>0</v>
      </c>
      <c r="I20" s="17"/>
    </row>
    <row r="21" spans="1:9" s="21" customFormat="1" ht="15" customHeight="1" x14ac:dyDescent="0.2">
      <c r="A21" s="16"/>
      <c r="B21" s="50">
        <v>7</v>
      </c>
      <c r="C21" s="502" t="s">
        <v>88</v>
      </c>
      <c r="D21" s="502"/>
      <c r="E21" s="148">
        <v>0</v>
      </c>
      <c r="F21" s="58">
        <f>SUM('Cost Estimate'!K78:L78)</f>
        <v>0</v>
      </c>
      <c r="G21" s="43">
        <f t="shared" si="0"/>
        <v>0</v>
      </c>
      <c r="H21" s="165">
        <f t="shared" si="1"/>
        <v>0</v>
      </c>
      <c r="I21" s="17"/>
    </row>
    <row r="22" spans="1:9" s="21" customFormat="1" ht="15" customHeight="1" x14ac:dyDescent="0.2">
      <c r="A22" s="16"/>
      <c r="B22" s="50">
        <v>8</v>
      </c>
      <c r="C22" s="502" t="s">
        <v>164</v>
      </c>
      <c r="D22" s="502"/>
      <c r="E22" s="148">
        <v>0</v>
      </c>
      <c r="F22" s="58">
        <f>SUM('Cost Estimate'!K79:L79)</f>
        <v>0</v>
      </c>
      <c r="G22" s="43">
        <f t="shared" ref="G22" si="3">F22-E22</f>
        <v>0</v>
      </c>
      <c r="H22" s="165">
        <f t="shared" ref="H22" si="4">IF(E22,G22/E22,0)</f>
        <v>0</v>
      </c>
      <c r="I22" s="17"/>
    </row>
    <row r="23" spans="1:9" s="21" customFormat="1" ht="15" customHeight="1" x14ac:dyDescent="0.2">
      <c r="A23" s="16"/>
      <c r="B23" s="50">
        <v>9</v>
      </c>
      <c r="C23" s="502" t="s">
        <v>83</v>
      </c>
      <c r="D23" s="502"/>
      <c r="E23" s="164">
        <f>SUM(E15:E22)</f>
        <v>0</v>
      </c>
      <c r="F23" s="58">
        <f>SUM('Cost Estimate'!K84:L84)</f>
        <v>0</v>
      </c>
      <c r="G23" s="43">
        <f t="shared" si="0"/>
        <v>0</v>
      </c>
      <c r="H23" s="165">
        <f t="shared" si="1"/>
        <v>0</v>
      </c>
      <c r="I23" s="17"/>
    </row>
    <row r="24" spans="1:9" s="21" customFormat="1" ht="15" customHeight="1" x14ac:dyDescent="0.2">
      <c r="A24" s="16"/>
      <c r="B24" s="192">
        <v>10</v>
      </c>
      <c r="C24" s="193" t="s">
        <v>160</v>
      </c>
      <c r="D24" s="194"/>
      <c r="E24" s="148">
        <v>0</v>
      </c>
      <c r="F24" s="58">
        <f>SUM('Cost Estimate'!K86:L86)</f>
        <v>0</v>
      </c>
      <c r="G24" s="43">
        <f t="shared" si="0"/>
        <v>0</v>
      </c>
      <c r="H24" s="165">
        <f t="shared" si="1"/>
        <v>0</v>
      </c>
      <c r="I24" s="17"/>
    </row>
    <row r="25" spans="1:9" s="21" customFormat="1" ht="15" customHeight="1" x14ac:dyDescent="0.2">
      <c r="A25" s="16"/>
      <c r="B25" s="192">
        <v>11</v>
      </c>
      <c r="C25" s="193" t="s">
        <v>161</v>
      </c>
      <c r="D25" s="194"/>
      <c r="E25" s="148">
        <v>0</v>
      </c>
      <c r="F25" s="58">
        <f>SUM('Cost Estimate'!K87:L87)</f>
        <v>0</v>
      </c>
      <c r="G25" s="43">
        <f t="shared" si="0"/>
        <v>0</v>
      </c>
      <c r="H25" s="165">
        <f t="shared" si="1"/>
        <v>0</v>
      </c>
      <c r="I25" s="17"/>
    </row>
    <row r="26" spans="1:9" s="21" customFormat="1" ht="15" customHeight="1" x14ac:dyDescent="0.2">
      <c r="A26" s="16"/>
      <c r="B26" s="192">
        <v>12</v>
      </c>
      <c r="C26" s="505" t="s">
        <v>162</v>
      </c>
      <c r="D26" s="506"/>
      <c r="E26" s="148">
        <v>0</v>
      </c>
      <c r="F26" s="58">
        <f>SUM('Cost Estimate'!K88:L89)</f>
        <v>0</v>
      </c>
      <c r="G26" s="43">
        <f t="shared" si="0"/>
        <v>0</v>
      </c>
      <c r="H26" s="165">
        <f t="shared" si="1"/>
        <v>0</v>
      </c>
      <c r="I26" s="17"/>
    </row>
    <row r="27" spans="1:9" s="21" customFormat="1" ht="15" customHeight="1" x14ac:dyDescent="0.2">
      <c r="A27" s="16"/>
      <c r="B27" s="192">
        <v>13</v>
      </c>
      <c r="C27" s="518" t="s">
        <v>163</v>
      </c>
      <c r="D27" s="506"/>
      <c r="E27" s="195">
        <f>SUM(E23:E26)</f>
        <v>0</v>
      </c>
      <c r="F27" s="196">
        <f>SUM(F23:F26)</f>
        <v>0</v>
      </c>
      <c r="G27" s="197">
        <f>F27-E27</f>
        <v>0</v>
      </c>
      <c r="H27" s="165">
        <f t="shared" si="1"/>
        <v>0</v>
      </c>
      <c r="I27" s="17"/>
    </row>
    <row r="28" spans="1:9" s="16" customFormat="1" ht="6.75" customHeight="1" thickBot="1" x14ac:dyDescent="0.25">
      <c r="B28" s="51"/>
      <c r="C28" s="298"/>
      <c r="D28" s="298"/>
      <c r="E28" s="52"/>
      <c r="F28" s="52"/>
      <c r="G28" s="52"/>
      <c r="H28" s="53"/>
      <c r="I28" s="17"/>
    </row>
    <row r="29" spans="1:9" s="21" customFormat="1" ht="15.75" customHeight="1" x14ac:dyDescent="0.2">
      <c r="A29" s="16"/>
      <c r="B29" s="499" t="s">
        <v>49</v>
      </c>
      <c r="C29" s="500"/>
      <c r="D29" s="500"/>
      <c r="E29" s="500"/>
      <c r="F29" s="500"/>
      <c r="G29" s="500"/>
      <c r="H29" s="501"/>
      <c r="I29" s="17"/>
    </row>
    <row r="30" spans="1:9" s="22" customFormat="1" ht="14.25" customHeight="1" x14ac:dyDescent="0.2">
      <c r="B30" s="512" t="s">
        <v>46</v>
      </c>
      <c r="C30" s="464" t="s">
        <v>47</v>
      </c>
      <c r="D30" s="464"/>
      <c r="E30" s="513" t="str">
        <f>E13</f>
        <v>Select Previous Cost Estimate</v>
      </c>
      <c r="F30" s="464" t="s">
        <v>103</v>
      </c>
      <c r="G30" s="496" t="s">
        <v>51</v>
      </c>
      <c r="H30" s="497"/>
      <c r="I30" s="23"/>
    </row>
    <row r="31" spans="1:9" s="19" customFormat="1" ht="32.450000000000003" customHeight="1" x14ac:dyDescent="0.2">
      <c r="A31" s="18"/>
      <c r="B31" s="512"/>
      <c r="C31" s="464"/>
      <c r="D31" s="464"/>
      <c r="E31" s="513"/>
      <c r="F31" s="464"/>
      <c r="G31" s="68" t="s">
        <v>36</v>
      </c>
      <c r="H31" s="69" t="s">
        <v>12</v>
      </c>
      <c r="I31" s="18"/>
    </row>
    <row r="32" spans="1:9" s="21" customFormat="1" ht="15" customHeight="1" x14ac:dyDescent="0.2">
      <c r="A32" s="16"/>
      <c r="B32" s="50">
        <v>1</v>
      </c>
      <c r="C32" s="502" t="s">
        <v>50</v>
      </c>
      <c r="D32" s="502"/>
      <c r="E32" s="160"/>
      <c r="F32" s="59">
        <f>SUM('Cost Estimate'!K28:L28)</f>
        <v>0</v>
      </c>
      <c r="G32" s="44">
        <f>F32-E32</f>
        <v>0</v>
      </c>
      <c r="H32" s="165">
        <f>IF(E32,G32/E32,0)</f>
        <v>0</v>
      </c>
      <c r="I32" s="17"/>
    </row>
    <row r="33" spans="1:9" s="21" customFormat="1" ht="6.75" customHeight="1" thickBot="1" x14ac:dyDescent="0.25">
      <c r="A33" s="16"/>
      <c r="B33" s="54"/>
      <c r="C33" s="4"/>
      <c r="D33" s="4"/>
      <c r="E33" s="52"/>
      <c r="F33" s="52"/>
      <c r="G33" s="52"/>
      <c r="H33" s="53"/>
      <c r="I33" s="17"/>
    </row>
    <row r="34" spans="1:9" s="21" customFormat="1" ht="6.75" customHeight="1" x14ac:dyDescent="0.2">
      <c r="A34" s="16"/>
      <c r="B34" s="55"/>
      <c r="C34" s="10"/>
      <c r="D34" s="10"/>
      <c r="E34" s="56"/>
      <c r="F34" s="56"/>
      <c r="G34" s="56"/>
      <c r="H34" s="57"/>
      <c r="I34" s="17"/>
    </row>
    <row r="35" spans="1:9" s="21" customFormat="1" ht="12.75" x14ac:dyDescent="0.2">
      <c r="A35" s="16"/>
      <c r="B35" s="37" t="s">
        <v>45</v>
      </c>
      <c r="C35" s="9"/>
      <c r="D35" s="9"/>
      <c r="E35" s="38"/>
      <c r="F35" s="38"/>
      <c r="G35" s="38"/>
      <c r="H35" s="39"/>
      <c r="I35" s="17"/>
    </row>
    <row r="36" spans="1:9" s="21" customFormat="1" ht="30" customHeight="1" x14ac:dyDescent="0.2">
      <c r="A36" s="16"/>
      <c r="B36" s="510" t="s">
        <v>89</v>
      </c>
      <c r="C36" s="231"/>
      <c r="D36" s="231"/>
      <c r="E36" s="231"/>
      <c r="F36" s="231"/>
      <c r="G36" s="231"/>
      <c r="H36" s="511"/>
      <c r="I36" s="17"/>
    </row>
    <row r="37" spans="1:9" s="21" customFormat="1" ht="15" customHeight="1" x14ac:dyDescent="0.2">
      <c r="A37" s="16"/>
      <c r="B37" s="514"/>
      <c r="C37" s="515"/>
      <c r="D37" s="515"/>
      <c r="E37" s="515"/>
      <c r="F37" s="515"/>
      <c r="G37" s="515"/>
      <c r="H37" s="516"/>
      <c r="I37" s="17"/>
    </row>
    <row r="38" spans="1:9" s="21" customFormat="1" ht="15" customHeight="1" x14ac:dyDescent="0.2">
      <c r="A38" s="16"/>
      <c r="B38" s="514"/>
      <c r="C38" s="515"/>
      <c r="D38" s="515"/>
      <c r="E38" s="515"/>
      <c r="F38" s="515"/>
      <c r="G38" s="515"/>
      <c r="H38" s="516"/>
      <c r="I38" s="17"/>
    </row>
    <row r="39" spans="1:9" s="21" customFormat="1" ht="15" customHeight="1" x14ac:dyDescent="0.2">
      <c r="A39" s="16"/>
      <c r="B39" s="514"/>
      <c r="C39" s="515"/>
      <c r="D39" s="515"/>
      <c r="E39" s="515"/>
      <c r="F39" s="515"/>
      <c r="G39" s="515"/>
      <c r="H39" s="516"/>
      <c r="I39" s="17"/>
    </row>
    <row r="40" spans="1:9" s="21" customFormat="1" ht="15" customHeight="1" x14ac:dyDescent="0.2">
      <c r="A40" s="16"/>
      <c r="B40" s="514"/>
      <c r="C40" s="515"/>
      <c r="D40" s="515"/>
      <c r="E40" s="515"/>
      <c r="F40" s="515"/>
      <c r="G40" s="515"/>
      <c r="H40" s="516"/>
      <c r="I40" s="17"/>
    </row>
    <row r="41" spans="1:9" s="21" customFormat="1" ht="15" customHeight="1" x14ac:dyDescent="0.2">
      <c r="A41" s="16"/>
      <c r="B41" s="514"/>
      <c r="C41" s="515"/>
      <c r="D41" s="515"/>
      <c r="E41" s="515"/>
      <c r="F41" s="515"/>
      <c r="G41" s="515"/>
      <c r="H41" s="516"/>
      <c r="I41" s="17"/>
    </row>
    <row r="42" spans="1:9" s="21" customFormat="1" ht="15" customHeight="1" x14ac:dyDescent="0.2">
      <c r="A42" s="16"/>
      <c r="B42" s="514"/>
      <c r="C42" s="515"/>
      <c r="D42" s="515"/>
      <c r="E42" s="515"/>
      <c r="F42" s="515"/>
      <c r="G42" s="515"/>
      <c r="H42" s="516"/>
      <c r="I42" s="17"/>
    </row>
    <row r="43" spans="1:9" s="21" customFormat="1" ht="15" customHeight="1" x14ac:dyDescent="0.2">
      <c r="A43" s="16"/>
      <c r="B43" s="514"/>
      <c r="C43" s="515"/>
      <c r="D43" s="515"/>
      <c r="E43" s="515"/>
      <c r="F43" s="515"/>
      <c r="G43" s="515"/>
      <c r="H43" s="516"/>
      <c r="I43" s="17"/>
    </row>
    <row r="44" spans="1:9" s="21" customFormat="1" ht="15" customHeight="1" x14ac:dyDescent="0.2">
      <c r="A44" s="16"/>
      <c r="B44" s="514"/>
      <c r="C44" s="515"/>
      <c r="D44" s="515"/>
      <c r="E44" s="515"/>
      <c r="F44" s="515"/>
      <c r="G44" s="515"/>
      <c r="H44" s="516"/>
      <c r="I44" s="17"/>
    </row>
    <row r="45" spans="1:9" s="21" customFormat="1" ht="15" customHeight="1" x14ac:dyDescent="0.2">
      <c r="A45" s="16"/>
      <c r="B45" s="514"/>
      <c r="C45" s="515"/>
      <c r="D45" s="515"/>
      <c r="E45" s="515"/>
      <c r="F45" s="515"/>
      <c r="G45" s="515"/>
      <c r="H45" s="516"/>
      <c r="I45" s="17"/>
    </row>
    <row r="46" spans="1:9" s="21" customFormat="1" ht="15" customHeight="1" x14ac:dyDescent="0.2">
      <c r="A46" s="16"/>
      <c r="B46" s="514"/>
      <c r="C46" s="515"/>
      <c r="D46" s="515"/>
      <c r="E46" s="515"/>
      <c r="F46" s="515"/>
      <c r="G46" s="515"/>
      <c r="H46" s="516"/>
      <c r="I46" s="17"/>
    </row>
    <row r="47" spans="1:9" s="21" customFormat="1" ht="15" customHeight="1" x14ac:dyDescent="0.2">
      <c r="A47" s="16"/>
      <c r="B47" s="514"/>
      <c r="C47" s="515"/>
      <c r="D47" s="515"/>
      <c r="E47" s="515"/>
      <c r="F47" s="515"/>
      <c r="G47" s="515"/>
      <c r="H47" s="516"/>
      <c r="I47" s="17"/>
    </row>
    <row r="48" spans="1:9" s="21" customFormat="1" ht="15" customHeight="1" x14ac:dyDescent="0.2">
      <c r="A48" s="16"/>
      <c r="B48" s="514"/>
      <c r="C48" s="515"/>
      <c r="D48" s="515"/>
      <c r="E48" s="515"/>
      <c r="F48" s="515"/>
      <c r="G48" s="515"/>
      <c r="H48" s="516"/>
      <c r="I48" s="17"/>
    </row>
    <row r="49" spans="1:9" s="16" customFormat="1" ht="15.75" customHeight="1" thickBot="1" x14ac:dyDescent="0.25">
      <c r="B49" s="514"/>
      <c r="C49" s="515"/>
      <c r="D49" s="515"/>
      <c r="E49" s="515"/>
      <c r="F49" s="515"/>
      <c r="G49" s="515"/>
      <c r="H49" s="516"/>
      <c r="I49" s="17"/>
    </row>
    <row r="50" spans="1:9" s="21" customFormat="1" ht="6.75" customHeight="1" thickBot="1" x14ac:dyDescent="0.25">
      <c r="A50" s="16"/>
      <c r="B50" s="29"/>
      <c r="C50" s="30"/>
      <c r="D50" s="30"/>
      <c r="E50" s="30"/>
      <c r="F50" s="30"/>
      <c r="G50" s="30"/>
      <c r="H50" s="31"/>
      <c r="I50" s="17"/>
    </row>
    <row r="51" spans="1:9" s="24" customFormat="1" ht="12.75" x14ac:dyDescent="0.2">
      <c r="A51" s="22"/>
      <c r="B51" s="66" t="s">
        <v>73</v>
      </c>
      <c r="C51" s="498" t="s">
        <v>3</v>
      </c>
      <c r="D51" s="498"/>
      <c r="E51" s="498"/>
      <c r="F51" s="28" t="s">
        <v>39</v>
      </c>
      <c r="G51" s="28" t="s">
        <v>40</v>
      </c>
      <c r="H51" s="67" t="s">
        <v>6</v>
      </c>
      <c r="I51" s="23"/>
    </row>
    <row r="52" spans="1:9" s="21" customFormat="1" ht="15" customHeight="1" x14ac:dyDescent="0.2">
      <c r="A52" s="16"/>
      <c r="B52" s="157"/>
      <c r="C52" s="494"/>
      <c r="D52" s="494"/>
      <c r="E52" s="494"/>
      <c r="F52" s="158"/>
      <c r="G52" s="158"/>
      <c r="H52" s="159"/>
      <c r="I52" s="17"/>
    </row>
    <row r="53" spans="1:9" s="21" customFormat="1" ht="13.5" thickBot="1" x14ac:dyDescent="0.25">
      <c r="A53" s="16"/>
      <c r="B53" s="161"/>
      <c r="C53" s="509"/>
      <c r="D53" s="509"/>
      <c r="E53" s="509"/>
      <c r="F53" s="162"/>
      <c r="G53" s="162"/>
      <c r="H53" s="163"/>
      <c r="I53" s="17"/>
    </row>
    <row r="54" spans="1:9" s="21" customFormat="1" ht="6.75" customHeight="1" x14ac:dyDescent="0.2">
      <c r="A54" s="16"/>
      <c r="B54" s="17"/>
      <c r="C54" s="17"/>
      <c r="D54" s="17"/>
      <c r="E54" s="17"/>
      <c r="F54" s="17"/>
      <c r="G54" s="17"/>
      <c r="H54" s="17"/>
      <c r="I54" s="17"/>
    </row>
    <row r="55" spans="1:9" s="21" customFormat="1" ht="15" customHeight="1" x14ac:dyDescent="0.2">
      <c r="A55" s="16"/>
      <c r="B55" s="20"/>
      <c r="C55" s="20"/>
      <c r="D55" s="20"/>
      <c r="E55" s="20"/>
      <c r="F55" s="20"/>
      <c r="G55" s="20"/>
      <c r="H55" s="20"/>
      <c r="I55" s="17"/>
    </row>
  </sheetData>
  <sheetProtection algorithmName="SHA-512" hashValue="/rk9hiPXWsn+Ge9VhqhOC3jvysDxxhKOW/vQ5PhNkvq11v6AzbTZ1x8cKCyN5NohxEJe27zsDxSjsyqpiWD8kg==" saltValue="sNw0zJgqdJJa1bGhV7N6Xg==" spinCount="100000" sheet="1" selectLockedCells="1"/>
  <mergeCells count="34">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 ref="B3:H6"/>
    <mergeCell ref="C20:D20"/>
    <mergeCell ref="C18:D18"/>
    <mergeCell ref="C17:D17"/>
    <mergeCell ref="C28:D28"/>
    <mergeCell ref="C23:D23"/>
    <mergeCell ref="C13:D14"/>
    <mergeCell ref="D9:H9"/>
    <mergeCell ref="D7:H7"/>
    <mergeCell ref="B9:C9"/>
    <mergeCell ref="C26:D26"/>
    <mergeCell ref="B7:C7"/>
    <mergeCell ref="G30:H30"/>
    <mergeCell ref="G13:H13"/>
    <mergeCell ref="C51:E51"/>
    <mergeCell ref="C52:E52"/>
    <mergeCell ref="F30:F31"/>
    <mergeCell ref="B29:H29"/>
    <mergeCell ref="C22:D22"/>
  </mergeCells>
  <dataValidations count="1">
    <dataValidation type="list" allowBlank="1" showInputMessage="1" showErrorMessage="1" sqref="E13:E14">
      <formula1>#REF!</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2023-07-31T11:46:06Z</dcterms:modified>
</cp:coreProperties>
</file>