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2" r:id="rId1"/>
    <sheet name="PCD Summary" sheetId="16" r:id="rId2"/>
    <sheet name="Assumptions" sheetId="15" r:id="rId3"/>
    <sheet name="Expenditure Profile" sheetId="13" r:id="rId4"/>
    <sheet name="Comparisons" sheetId="14" r:id="rId5"/>
  </sheets>
  <definedNames>
    <definedName name="_xlnm.Print_Area" localSheetId="2">Assumptions!$B$1:$Q$75</definedName>
    <definedName name="_xlnm.Print_Area" localSheetId="4">Comparisons!$B$1:$M$57</definedName>
    <definedName name="_xlnm.Print_Area" localSheetId="0">'Cost Estimate'!$B$1:$S$117</definedName>
    <definedName name="_xlnm.Print_Area" localSheetId="3">'Expenditure Profile'!$B$1:$Q$66</definedName>
    <definedName name="_xlnm.Print_Area" localSheetId="1">'PCD Summary'!$A$1:$R$35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5" i="12" l="1"/>
  <c r="E23" i="14"/>
  <c r="N110" i="12"/>
  <c r="H26" i="14" l="1"/>
  <c r="O62" i="12" l="1"/>
  <c r="K78" i="12" l="1"/>
  <c r="M69" i="12"/>
  <c r="K69" i="12"/>
  <c r="M66" i="12"/>
  <c r="K66" i="12"/>
  <c r="J14" i="16"/>
  <c r="J12" i="16"/>
  <c r="J10" i="16"/>
  <c r="D14" i="16"/>
  <c r="D12" i="16"/>
  <c r="D10" i="16"/>
  <c r="D8" i="16"/>
  <c r="O59" i="12"/>
  <c r="I17" i="16" s="1"/>
  <c r="J17" i="16" s="1"/>
  <c r="O60" i="12"/>
  <c r="I18" i="16" s="1"/>
  <c r="J18" i="16" s="1"/>
  <c r="O61" i="12"/>
  <c r="I19" i="16" s="1"/>
  <c r="J19" i="16" s="1"/>
  <c r="I20" i="16"/>
  <c r="J20" i="16" s="1"/>
  <c r="O63" i="12"/>
  <c r="I21" i="16" s="1"/>
  <c r="J21" i="16" s="1"/>
  <c r="O64" i="12"/>
  <c r="O65" i="12"/>
  <c r="I23" i="16" s="1"/>
  <c r="J23" i="16" s="1"/>
  <c r="M72" i="12"/>
  <c r="O72" i="12" s="1"/>
  <c r="O68" i="12"/>
  <c r="O69" i="12" l="1"/>
  <c r="O66" i="12"/>
  <c r="O58" i="12"/>
  <c r="E27" i="14"/>
  <c r="O53" i="12"/>
  <c r="O52" i="12"/>
  <c r="E101" i="12"/>
  <c r="D9" i="14"/>
  <c r="D7" i="14"/>
  <c r="E9" i="13"/>
  <c r="E7" i="13"/>
  <c r="E15" i="15" l="1"/>
  <c r="E13" i="15"/>
  <c r="E11" i="15"/>
  <c r="E9" i="15"/>
  <c r="E7" i="15"/>
  <c r="O83" i="12" l="1"/>
  <c r="K56" i="12" l="1"/>
  <c r="O54" i="12"/>
  <c r="O38" i="12"/>
  <c r="O35" i="12"/>
  <c r="F33" i="14" l="1"/>
  <c r="E13" i="13"/>
  <c r="F20" i="14" l="1"/>
  <c r="M73" i="12"/>
  <c r="M74" i="12"/>
  <c r="O74" i="12" s="1"/>
  <c r="O75" i="12"/>
  <c r="M76" i="12"/>
  <c r="O76" i="12" s="1"/>
  <c r="M77" i="12"/>
  <c r="O77" i="12" s="1"/>
  <c r="O73" i="12" l="1"/>
  <c r="M78" i="12"/>
  <c r="O78" i="12" s="1"/>
  <c r="O95" i="12"/>
  <c r="O37" i="12"/>
  <c r="O36" i="12"/>
  <c r="J28" i="16" l="1"/>
  <c r="F26" i="14"/>
  <c r="G26" i="14" s="1"/>
  <c r="F18" i="14"/>
  <c r="G18" i="14" s="1"/>
  <c r="H18" i="14" s="1"/>
  <c r="G33" i="14"/>
  <c r="H33" i="14" s="1"/>
  <c r="G20" i="14"/>
  <c r="H20" i="14" s="1"/>
  <c r="O41" i="12" l="1"/>
  <c r="O42" i="12"/>
  <c r="O43" i="12"/>
  <c r="O44" i="12"/>
  <c r="O45" i="12"/>
  <c r="O46" i="12"/>
  <c r="O47" i="12"/>
  <c r="O48" i="12"/>
  <c r="O49" i="12"/>
  <c r="O50" i="12"/>
  <c r="O51" i="12"/>
  <c r="M55" i="12" l="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M56" i="12" l="1"/>
  <c r="O55" i="12"/>
  <c r="O56" i="12" s="1"/>
  <c r="J81" i="12" s="1"/>
  <c r="F15" i="14" l="1"/>
  <c r="G15" i="14" l="1"/>
  <c r="H15" i="14" s="1"/>
  <c r="M94" i="12"/>
  <c r="O94" i="12" s="1"/>
  <c r="O81" i="12"/>
  <c r="F16" i="14"/>
  <c r="F17" i="14"/>
  <c r="J85" i="12" l="1"/>
  <c r="O85" i="12" s="1"/>
  <c r="J86" i="12"/>
  <c r="O86" i="12" s="1"/>
  <c r="F22" i="14" s="1"/>
  <c r="G22" i="14" s="1"/>
  <c r="H22" i="14" s="1"/>
  <c r="J27" i="16"/>
  <c r="F25" i="14"/>
  <c r="G25" i="14" s="1"/>
  <c r="H25" i="14" s="1"/>
  <c r="F19" i="14"/>
  <c r="G19" i="14" s="1"/>
  <c r="H19" i="14" s="1"/>
  <c r="G17" i="14"/>
  <c r="H17" i="14" s="1"/>
  <c r="G16" i="14"/>
  <c r="H16" i="14" s="1"/>
  <c r="O88" i="12" l="1"/>
  <c r="O91" i="12" s="1"/>
  <c r="F21" i="14"/>
  <c r="F23" i="14" s="1"/>
  <c r="I22" i="16" l="1"/>
  <c r="J22" i="16" s="1"/>
  <c r="J25" i="16" s="1"/>
  <c r="M93" i="12"/>
  <c r="O93" i="12" s="1"/>
  <c r="G21" i="14"/>
  <c r="H21" i="14" s="1"/>
  <c r="O101" i="12"/>
  <c r="F24" i="14" l="1"/>
  <c r="G24" i="14" s="1"/>
  <c r="H24" i="14" s="1"/>
  <c r="J26" i="16"/>
  <c r="J30" i="16"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<sst xmlns="http://schemas.openxmlformats.org/spreadsheetml/2006/main" count="270" uniqueCount="186">
  <si>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</si>
  <si>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</si>
  <si>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</si>
  <si>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</si>
  <si>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</si>
  <si>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</si>
  <si>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</si>
  <si>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</si>
  <si>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</si>
  <si>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</si>
  <si>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</si>
  <si>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</si>
  <si>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</si>
  <si>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</si>
  <si>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</si>
  <si>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</si>
  <si>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</si>
  <si>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</si>
  <si>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</si>
  <si>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</si>
  <si>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</si>
  <si>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</si>
  <si>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</si>
  <si>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</si>
  <si>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</si>
  <si>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</si>
  <si>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</si>
  <si>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</si>
  <si>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</si>
  <si>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</si>
  <si>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</si>
  <si>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</si>
  <si>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</si>
  <si>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</si>
  <si>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</si>
  <si>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</si>
  <si>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</si>
  <si>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</si>
  <si>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</si>
  <si>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</si>
  <si>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</si>
  <si>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</si>
  <si>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</si>
  <si>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</si>
  <si>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</si>
  <si>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</si>
  <si>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</si>
  <si>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</si>
  <si>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</si>
  <si>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</si>
  <si>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</si>
  <si>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</si>
  <si>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</si>
  <si>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</si>
  <si>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</si>
  <si>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</si>
  <si>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</si>
  <si>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</si>
  <si>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</si>
  <si>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</si>
  <si>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</si>
  <si>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</si>
  <si>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</si>
  <si>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</si>
  <si>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</si>
  <si>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</si>
  <si>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</si>
  <si>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</si>
  <si>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</si>
  <si>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</si>
  <si>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</si>
  <si>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</si>
  <si>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</si>
  <si>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</si>
  <si>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</si>
  <si>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</si>
  <si>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</si>
  <si>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</si>
  <si>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</si>
  <si>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</si>
  <si>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</si>
  <si>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</si>
  <si>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</si>
  <si>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</si>
  <si>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</si>
  <si>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</si>
  <si>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</si>
  <si>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</si>
  <si>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</si>
  <si>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</si>
  <si>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</si>
  <si>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</si>
  <si>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</si>
  <si>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</si>
  <si>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</si>
  <si>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</si>
  <si>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</si>
  <si>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</si>
  <si>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</si>
  <si>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</si>
  <si>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</si>
  <si>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</si>
  <si>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</si>
  <si>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</si>
  <si>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</si>
  <si>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</si>
  <si>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</si>
  <si>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</si>
  <si>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</si>
  <si>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</si>
  <si>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</si>
  <si>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</si>
  <si>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</si>
  <si>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</si>
  <si>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</si>
  <si>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</si>
  <si>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</si>
  <si>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</si>
  <si>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</si>
  <si>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</si>
  <si>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</si>
  <si>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</si>
  <si>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</si>
  <si>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</si>
  <si>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</si>
  <si>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</si>
  <si>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</si>
  <si>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</si>
  <si>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</si>
  <si>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</si>
  <si>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</si>
  <si>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</si>
  <si>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</si>
  <si>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</si>
  <si>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</si>
  <si>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</si>
  <si>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</si>
  <si>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</si>
  <si>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</si>
  <si>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</si>
  <si>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</si>
  <si>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</si>
  <si>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</si>
  <si>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</si>
  <si>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</si>
  <si>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</si>
  <si>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</si>
  <si>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</si>
  <si>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</si>
  <si>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</si>
  <si>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</si>
  <si>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</si>
  <si>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</si>
  <si>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</si>
  <si>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</si>
  <si>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</si>
  <si>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</si>
  <si>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</si>
  <si>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</si>
  <si>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</si>
  <si>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</si>
  <si>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</si>
  <si>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</si>
  <si>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</si>
  <si>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</si>
  <si>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</si>
  <si>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</si>
  <si>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</si>
  <si>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</si>
  <si>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</si>
  <si>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</si>
  <si>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</si>
  <si>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</si>
  <si>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</si>
  <si>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</si>
  <si>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</si>
  <si>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m2</t>
  </si>
  <si>
    <t>Sally Gate</t>
  </si>
  <si>
    <t>M Bunny</t>
  </si>
  <si>
    <t>Add VAT @ 13.5%</t>
  </si>
  <si>
    <t>Add VAT @ 23%</t>
  </si>
  <si>
    <t>Add VAT on Land (If Applicable)</t>
  </si>
  <si>
    <t>Total Costs (Including VAT)</t>
  </si>
  <si>
    <t xml:space="preserve">Total Grant Application Cost Estimate (Including VAT) </t>
  </si>
  <si>
    <t>Per Cent Art Scheme</t>
  </si>
  <si>
    <r>
      <t xml:space="preserve">Per Cent for Art Scheme
</t>
    </r>
    <r>
      <rPr>
        <sz val="10"/>
        <color rgb="FF0070C0"/>
        <rFont val="Lucida Sans"/>
        <family val="2"/>
      </rPr>
      <t>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</si>
</sst>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8"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b/>
      <sz val="11"/>
      <color theme="1"/>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484">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6" fillId="4" borderId="98"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18" fillId="2" borderId="0" xfId="0" applyFont="1" applyFill="1" applyAlignment="1">
      <alignment vertical="center" wrapText="1"/>
    </xf>
    <xf numFmtId="0" fontId="22" fillId="2" borderId="0" xfId="0" applyFont="1" applyFill="1" applyAlignment="1">
      <alignment vertical="center" wrapText="1"/>
    </xf>
    <xf numFmtId="0" fontId="19" fillId="2" borderId="0" xfId="0" applyFont="1" applyFill="1" applyAlignment="1">
      <alignment vertical="center" wrapText="1"/>
    </xf>
    <xf numFmtId="0" fontId="24" fillId="2" borderId="0" xfId="0" applyFont="1" applyFill="1" applyAlignment="1">
      <alignment vertical="center" wrapText="1"/>
    </xf>
    <xf numFmtId="0" fontId="22" fillId="0" borderId="0" xfId="0" applyFont="1" applyAlignment="1">
      <alignment wrapText="1"/>
    </xf>
    <xf numFmtId="0" fontId="18" fillId="2" borderId="0" xfId="0" applyFont="1" applyFill="1"/>
    <xf numFmtId="0" fontId="18"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0"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0" fillId="0" borderId="16" xfId="0" applyNumberFormat="1" applyFont="1" applyBorder="1" applyAlignment="1">
      <alignment horizontal="center" vertical="center"/>
    </xf>
    <xf numFmtId="166" fontId="8" fillId="2" borderId="28" xfId="0" applyNumberFormat="1"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25" fillId="2" borderId="0" xfId="0" applyFont="1" applyFill="1" applyAlignment="1">
      <alignment vertical="center" wrapText="1"/>
    </xf>
    <xf numFmtId="0" fontId="22" fillId="2" borderId="0" xfId="0" applyFont="1" applyFill="1"/>
    <xf numFmtId="0" fontId="26" fillId="2" borderId="0" xfId="0" applyFont="1" applyFill="1" applyAlignment="1">
      <alignment horizontal="center" vertical="center" wrapText="1"/>
    </xf>
    <xf numFmtId="0" fontId="27" fillId="2" borderId="0" xfId="0" applyFont="1" applyFill="1" applyAlignment="1">
      <alignment horizontal="center" vertical="center" wrapText="1"/>
    </xf>
    <xf numFmtId="9" fontId="27" fillId="2" borderId="0" xfId="2" applyFont="1" applyFill="1" applyAlignment="1" applyProtection="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21" fillId="0" borderId="0" xfId="0" applyFont="1" applyAlignment="1">
      <alignment vertical="center" wrapText="1"/>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16"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3" borderId="16" xfId="0" applyFont="1" applyFill="1" applyBorder="1" applyAlignment="1" applyProtection="1">
      <alignment horizontal="center" vertical="center" wrapText="1"/>
      <protection locked="0"/>
    </xf>
    <xf numFmtId="166" fontId="5" fillId="2" borderId="16" xfId="0" applyNumberFormat="1" applyFont="1" applyFill="1" applyBorder="1" applyAlignment="1">
      <alignment horizontal="center" vertical="center" wrapText="1"/>
    </xf>
    <xf numFmtId="0" fontId="5" fillId="3" borderId="31"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5"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166" fontId="8" fillId="2" borderId="28"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166" fontId="8" fillId="2" borderId="64" xfId="0" applyNumberFormat="1" applyFont="1" applyFill="1" applyBorder="1" applyAlignment="1">
      <alignment horizontal="center" vertical="center" wrapText="1"/>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8" fillId="2" borderId="64" xfId="0" applyFont="1" applyFill="1" applyBorder="1" applyAlignment="1">
      <alignment horizontal="right" vertical="center" wrapText="1"/>
    </xf>
    <xf numFmtId="166" fontId="8" fillId="2" borderId="27" xfId="0" applyNumberFormat="1" applyFont="1" applyFill="1" applyBorder="1" applyAlignment="1">
      <alignment horizontal="center" vertical="center" wrapText="1"/>
    </xf>
    <xf numFmtId="0" fontId="8" fillId="2" borderId="25" xfId="0" applyFont="1" applyFill="1" applyBorder="1" applyAlignment="1">
      <alignment horizontal="right" vertical="center" wrapText="1"/>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65" xfId="0" applyNumberFormat="1"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9" fontId="5" fillId="3" borderId="32" xfId="2" applyFont="1" applyFill="1" applyBorder="1" applyAlignment="1" applyProtection="1">
      <alignment horizontal="center" vertical="center" wrapText="1"/>
      <protection locked="0"/>
    </xf>
    <xf numFmtId="9" fontId="5" fillId="3" borderId="34" xfId="2" applyFont="1" applyFill="1" applyBorder="1" applyAlignment="1" applyProtection="1">
      <alignment horizontal="center" vertical="center" wrapText="1"/>
      <protection locked="0"/>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2" borderId="0" xfId="0" applyFont="1" applyFill="1" applyAlignment="1">
      <alignment horizontal="left" vertical="center"/>
    </xf>
    <xf numFmtId="0" fontId="5" fillId="0" borderId="69" xfId="0" applyFont="1" applyBorder="1" applyAlignment="1">
      <alignment horizontal="left" vertical="center"/>
    </xf>
    <xf numFmtId="0" fontId="5" fillId="0" borderId="0" xfId="0" applyFont="1" applyAlignment="1">
      <alignment horizontal="left" vertical="center"/>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0" fontId="5" fillId="2" borderId="69" xfId="0" applyFont="1" applyFill="1" applyBorder="1" applyAlignment="1">
      <alignment horizontal="left" vertical="center" wrapText="1"/>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9" fontId="5" fillId="3" borderId="30" xfId="2" applyFont="1" applyFill="1" applyBorder="1" applyAlignment="1" applyProtection="1">
      <alignment horizontal="center" vertical="center" wrapText="1"/>
      <protection locked="0"/>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9" fontId="5" fillId="3" borderId="16" xfId="2" applyFont="1" applyFill="1" applyBorder="1" applyAlignment="1" applyProtection="1">
      <alignment horizontal="center" vertical="center" wrapText="1"/>
      <protection locked="0"/>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167" fontId="5" fillId="3" borderId="16" xfId="2" applyNumberFormat="1" applyFont="1" applyFill="1" applyBorder="1" applyAlignment="1" applyProtection="1">
      <alignment horizontal="center" vertical="center" wrapText="1"/>
      <protection locked="0"/>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0" borderId="92" xfId="0" applyFont="1" applyBorder="1" applyAlignment="1" applyProtection="1">
      <alignment horizontal="left" vertical="center"/>
      <protection locked="0"/>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8" fillId="2" borderId="99"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31"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0" fontId="21" fillId="0" borderId="0" xfId="0" applyFont="1" applyAlignment="1">
      <alignment vertical="center" wrapText="1"/>
    </xf>
    <xf numFmtId="2" fontId="8" fillId="2" borderId="27" xfId="4" applyNumberFormat="1" applyFont="1" applyFill="1" applyBorder="1" applyAlignment="1" applyProtection="1">
      <alignment horizontal="center" vertical="center" wrapText="1"/>
    </xf>
    <xf numFmtId="2" fontId="8" fillId="2" borderId="99" xfId="4" applyNumberFormat="1"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23"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4" xfId="0" applyFont="1" applyFill="1" applyBorder="1" applyAlignment="1" applyProtection="1">
      <alignment horizontal="left" vertical="top" wrapText="1"/>
      <protection locked="0"/>
    </xf>
    <xf numFmtId="0" fontId="5" fillId="3" borderId="105"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4" xfId="0" applyFont="1" applyFill="1" applyBorder="1" applyAlignment="1" applyProtection="1">
      <alignment horizontal="left" vertical="top" wrapText="1"/>
      <protection locked="0"/>
    </xf>
    <xf numFmtId="0" fontId="11" fillId="3" borderId="105"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4" xfId="0" applyFont="1" applyFill="1" applyBorder="1" applyAlignment="1" applyProtection="1">
      <alignment horizontal="left" vertical="top" wrapText="1"/>
      <protection locked="0"/>
    </xf>
    <xf numFmtId="0" fontId="10" fillId="3" borderId="105" xfId="0" applyFont="1" applyFill="1" applyBorder="1" applyAlignment="1" applyProtection="1">
      <alignment horizontal="left" vertical="top" wrapText="1"/>
      <protection locked="0"/>
    </xf>
    <xf numFmtId="0" fontId="8" fillId="2" borderId="41"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6"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10" fillId="3" borderId="16" xfId="0" applyFont="1" applyFill="1" applyBorder="1" applyAlignment="1">
      <alignment horizontal="left"/>
    </xf>
    <xf numFmtId="0" fontId="6" fillId="4" borderId="11"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0" fillId="0" borderId="92" xfId="0" applyBorder="1" applyAlignment="1">
      <alignment horizontal="left" vertical="center" wrapText="1"/>
    </xf>
    <xf numFmtId="0" fontId="5" fillId="0" borderId="8" xfId="0" applyFont="1"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63467</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98322</xdr:rowOff>
    </xdr:to>
    <xdr:pic>
      <xdr:nvPicPr>
        <xdr:cNvPr id="2" name="Picture 1">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97513</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S117"/>
  <sheetViews>
    <sheetView showZeros="0" tabSelected="1" zoomScale="80" zoomScaleNormal="80" zoomScaleSheetLayoutView="100" workbookViewId="0">
      <selection activeCell="G76" sqref="G76:H76"/>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187" hidden="1" customWidth="1"/>
    <col min="20" max="16384" width="9.140625" style="1"/>
  </cols>
  <sheetData>
    <row r="2" spans="2:16" ht="15.75" customHeight="1" x14ac:dyDescent="0.25">
      <c r="B2" s="230" t="s">
        <v>75</v>
      </c>
      <c r="C2" s="230"/>
      <c r="D2" s="230"/>
      <c r="E2" s="230"/>
      <c r="F2" s="230"/>
      <c r="G2" s="230"/>
      <c r="H2" s="230"/>
      <c r="I2" s="230"/>
      <c r="J2" s="230"/>
      <c r="K2" s="230"/>
      <c r="L2" s="230"/>
      <c r="M2" s="230"/>
      <c r="N2" s="230"/>
      <c r="O2" s="230"/>
      <c r="P2" s="230"/>
    </row>
    <row r="3" spans="2:16" ht="15" customHeight="1" x14ac:dyDescent="0.25">
      <c r="B3" s="230"/>
      <c r="C3" s="230"/>
      <c r="D3" s="230"/>
      <c r="E3" s="230"/>
      <c r="F3" s="230"/>
      <c r="G3" s="230"/>
      <c r="H3" s="230"/>
      <c r="I3" s="230"/>
      <c r="J3" s="230"/>
      <c r="K3" s="230"/>
      <c r="L3" s="230"/>
      <c r="M3" s="230"/>
      <c r="N3" s="230"/>
      <c r="O3" s="230"/>
      <c r="P3" s="230"/>
    </row>
    <row r="4" spans="2:16" ht="15" customHeight="1" x14ac:dyDescent="0.25">
      <c r="B4" s="230"/>
      <c r="C4" s="230"/>
      <c r="D4" s="230"/>
      <c r="E4" s="230"/>
      <c r="F4" s="230"/>
      <c r="G4" s="230"/>
      <c r="H4" s="230"/>
      <c r="I4" s="230"/>
      <c r="J4" s="230"/>
      <c r="K4" s="230"/>
      <c r="L4" s="230"/>
      <c r="M4" s="230"/>
      <c r="N4" s="230"/>
      <c r="O4" s="230"/>
      <c r="P4" s="230"/>
    </row>
    <row r="5" spans="2:16" ht="24.75" customHeight="1" x14ac:dyDescent="0.25">
      <c r="B5" s="230"/>
      <c r="C5" s="230"/>
      <c r="D5" s="230"/>
      <c r="E5" s="230"/>
      <c r="F5" s="230"/>
      <c r="G5" s="230"/>
      <c r="H5" s="230"/>
      <c r="I5" s="230"/>
      <c r="J5" s="230"/>
      <c r="K5" s="230"/>
      <c r="L5" s="230"/>
      <c r="M5" s="230"/>
      <c r="N5" s="230"/>
      <c r="O5" s="230"/>
      <c r="P5" s="230"/>
    </row>
    <row r="6" spans="2:16" ht="6" customHeight="1" x14ac:dyDescent="0.25">
      <c r="B6" s="230"/>
      <c r="C6" s="230"/>
      <c r="D6" s="230"/>
      <c r="E6" s="230"/>
      <c r="F6" s="230"/>
      <c r="G6" s="230"/>
      <c r="H6" s="230"/>
      <c r="I6" s="230"/>
      <c r="J6" s="230"/>
      <c r="K6" s="230"/>
      <c r="L6" s="230"/>
      <c r="M6" s="230"/>
      <c r="N6" s="230"/>
      <c r="O6" s="230"/>
      <c r="P6" s="230"/>
    </row>
    <row r="7" spans="2:16" ht="36.75" customHeight="1" thickBot="1" x14ac:dyDescent="0.3">
      <c r="B7" s="231" t="s">
        <v>145</v>
      </c>
      <c r="C7" s="231"/>
      <c r="D7" s="231"/>
      <c r="E7" s="231"/>
      <c r="F7" s="231"/>
      <c r="G7" s="231"/>
      <c r="H7" s="231"/>
      <c r="I7" s="231"/>
      <c r="J7" s="231"/>
      <c r="K7" s="231"/>
      <c r="L7" s="231"/>
      <c r="M7" s="231"/>
      <c r="N7" s="231"/>
      <c r="O7" s="231"/>
      <c r="P7" s="231"/>
    </row>
    <row r="8" spans="2:16" ht="15" customHeight="1" x14ac:dyDescent="0.25">
      <c r="B8" s="232" t="s">
        <v>7</v>
      </c>
      <c r="C8" s="233"/>
      <c r="D8" s="233"/>
      <c r="E8" s="234"/>
      <c r="F8" s="235"/>
      <c r="G8" s="235"/>
      <c r="H8" s="235"/>
      <c r="I8" s="235"/>
      <c r="J8" s="235"/>
      <c r="K8" s="235"/>
      <c r="L8" s="235"/>
      <c r="M8" s="235"/>
      <c r="N8" s="235"/>
      <c r="O8" s="235"/>
      <c r="P8" s="236"/>
    </row>
    <row r="9" spans="2:16" ht="6.75" customHeight="1" x14ac:dyDescent="0.25">
      <c r="B9" s="237"/>
      <c r="C9" s="238"/>
      <c r="D9" s="238"/>
      <c r="E9" s="238"/>
      <c r="F9" s="238"/>
      <c r="G9" s="238"/>
      <c r="H9" s="238"/>
      <c r="I9" s="238"/>
      <c r="J9" s="238"/>
      <c r="K9" s="238"/>
      <c r="L9" s="238"/>
      <c r="M9" s="238"/>
      <c r="N9" s="238"/>
      <c r="O9" s="238"/>
      <c r="P9" s="239"/>
    </row>
    <row r="10" spans="2:16" ht="15" customHeight="1" x14ac:dyDescent="0.25">
      <c r="B10" s="200" t="s">
        <v>110</v>
      </c>
      <c r="C10" s="201"/>
      <c r="D10" s="201"/>
      <c r="E10" s="202"/>
      <c r="F10" s="203"/>
      <c r="G10" s="204"/>
      <c r="H10" s="196" t="s">
        <v>109</v>
      </c>
      <c r="I10" s="197"/>
      <c r="J10" s="197"/>
      <c r="K10" s="198"/>
      <c r="L10" s="202"/>
      <c r="M10" s="203"/>
      <c r="N10" s="203"/>
      <c r="O10" s="203"/>
      <c r="P10" s="240"/>
    </row>
    <row r="11" spans="2:16" ht="6.75" customHeight="1" x14ac:dyDescent="0.25">
      <c r="B11" s="237"/>
      <c r="C11" s="238"/>
      <c r="D11" s="238"/>
      <c r="E11" s="238"/>
      <c r="F11" s="238"/>
      <c r="G11" s="238"/>
      <c r="H11" s="238"/>
      <c r="I11" s="238"/>
      <c r="J11" s="238"/>
      <c r="K11" s="238"/>
      <c r="L11" s="238"/>
      <c r="M11" s="238"/>
      <c r="N11" s="238"/>
      <c r="O11" s="238"/>
      <c r="P11" s="239"/>
    </row>
    <row r="12" spans="2:16" ht="15" customHeight="1" x14ac:dyDescent="0.25">
      <c r="B12" s="200" t="s">
        <v>138</v>
      </c>
      <c r="C12" s="201"/>
      <c r="D12" s="201"/>
      <c r="E12" s="202"/>
      <c r="F12" s="203"/>
      <c r="G12" s="204"/>
      <c r="H12" s="196" t="s">
        <v>77</v>
      </c>
      <c r="I12" s="197"/>
      <c r="J12" s="197"/>
      <c r="K12" s="198"/>
      <c r="L12" s="241"/>
      <c r="M12" s="242"/>
      <c r="N12" s="242"/>
      <c r="O12" s="242"/>
      <c r="P12" s="243"/>
    </row>
    <row r="13" spans="2:16" ht="6.75" customHeight="1" x14ac:dyDescent="0.25">
      <c r="B13" s="237"/>
      <c r="C13" s="238"/>
      <c r="D13" s="238"/>
      <c r="E13" s="238"/>
      <c r="F13" s="238"/>
      <c r="G13" s="238"/>
      <c r="H13" s="238"/>
      <c r="I13" s="238"/>
      <c r="J13" s="238"/>
      <c r="K13" s="238"/>
      <c r="L13" s="238"/>
      <c r="M13" s="238"/>
      <c r="N13" s="238"/>
      <c r="O13" s="238"/>
      <c r="P13" s="239"/>
    </row>
    <row r="14" spans="2:16" ht="13.15" customHeight="1" x14ac:dyDescent="0.25">
      <c r="B14" s="200" t="s">
        <v>0</v>
      </c>
      <c r="C14" s="201"/>
      <c r="D14" s="201"/>
      <c r="E14" s="202"/>
      <c r="F14" s="203"/>
      <c r="G14" s="204"/>
      <c r="H14" s="205" t="s">
        <v>78</v>
      </c>
      <c r="I14" s="206"/>
      <c r="J14" s="206"/>
      <c r="K14" s="207"/>
      <c r="L14" s="208"/>
      <c r="M14" s="209"/>
      <c r="N14" s="209"/>
      <c r="O14" s="209"/>
      <c r="P14" s="210"/>
    </row>
    <row r="15" spans="2:16" ht="6.75" customHeight="1" thickBot="1" x14ac:dyDescent="0.3">
      <c r="B15" s="221"/>
      <c r="C15" s="222"/>
      <c r="D15" s="222"/>
      <c r="E15" s="222"/>
      <c r="F15" s="222"/>
      <c r="G15" s="222"/>
      <c r="H15" s="222"/>
      <c r="I15" s="222"/>
      <c r="J15" s="222"/>
      <c r="K15" s="222"/>
      <c r="L15" s="222"/>
      <c r="M15" s="222"/>
      <c r="N15" s="222"/>
      <c r="O15" s="222"/>
      <c r="P15" s="223"/>
    </row>
    <row r="16" spans="2:16" x14ac:dyDescent="0.25">
      <c r="B16" s="62" t="s">
        <v>16</v>
      </c>
      <c r="C16" s="63"/>
      <c r="D16" s="63"/>
      <c r="E16" s="63"/>
      <c r="F16" s="63"/>
      <c r="G16" s="63"/>
      <c r="H16" s="63"/>
      <c r="I16" s="63"/>
      <c r="J16" s="63"/>
      <c r="K16" s="63"/>
      <c r="L16" s="63"/>
      <c r="M16" s="63"/>
      <c r="N16" s="63"/>
      <c r="O16" s="63"/>
      <c r="P16" s="64"/>
    </row>
    <row r="17" spans="2:19" ht="6.75" customHeight="1" x14ac:dyDescent="0.25">
      <c r="B17" s="65"/>
      <c r="P17" s="3"/>
    </row>
    <row r="18" spans="2:19" ht="12.75" customHeight="1" x14ac:dyDescent="0.25">
      <c r="B18" s="244" t="s">
        <v>17</v>
      </c>
      <c r="C18" s="245"/>
      <c r="D18" s="245"/>
      <c r="E18" s="214"/>
      <c r="F18" s="215"/>
      <c r="G18" s="215"/>
      <c r="H18" s="215"/>
      <c r="I18" s="226"/>
      <c r="J18" s="205" t="s">
        <v>60</v>
      </c>
      <c r="K18" s="206"/>
      <c r="L18" s="206"/>
      <c r="M18" s="207"/>
      <c r="N18" s="214"/>
      <c r="O18" s="215"/>
      <c r="P18" s="216"/>
      <c r="Q18" s="44"/>
      <c r="R18" s="44"/>
    </row>
    <row r="19" spans="2:19" ht="6.75" customHeight="1" x14ac:dyDescent="0.25">
      <c r="B19" s="66"/>
      <c r="C19" s="130"/>
      <c r="D19" s="130"/>
      <c r="E19" s="130"/>
      <c r="F19" s="130"/>
      <c r="G19" s="130"/>
      <c r="H19" s="130"/>
      <c r="I19" s="130"/>
      <c r="J19" s="130"/>
      <c r="K19" s="44"/>
      <c r="L19" s="44"/>
      <c r="M19" s="44"/>
      <c r="N19" s="44"/>
      <c r="O19" s="44"/>
      <c r="P19" s="67"/>
      <c r="Q19" s="44"/>
      <c r="R19" s="44"/>
    </row>
    <row r="20" spans="2:19" ht="12.75" customHeight="1" x14ac:dyDescent="0.25">
      <c r="B20" s="244" t="s">
        <v>18</v>
      </c>
      <c r="C20" s="245"/>
      <c r="D20" s="245"/>
      <c r="E20" s="214"/>
      <c r="F20" s="215"/>
      <c r="G20" s="215"/>
      <c r="H20" s="215"/>
      <c r="I20" s="226"/>
      <c r="J20" s="205" t="s">
        <v>61</v>
      </c>
      <c r="K20" s="206"/>
      <c r="L20" s="206"/>
      <c r="M20" s="207"/>
      <c r="N20" s="214"/>
      <c r="O20" s="215"/>
      <c r="P20" s="216"/>
      <c r="Q20" s="130"/>
      <c r="R20" s="130"/>
      <c r="S20" s="187" t="s">
        <v>101</v>
      </c>
    </row>
    <row r="21" spans="2:19" ht="6.75" customHeight="1" x14ac:dyDescent="0.25">
      <c r="B21" s="66"/>
      <c r="C21" s="130"/>
      <c r="D21" s="130"/>
      <c r="E21" s="44"/>
      <c r="F21" s="44"/>
      <c r="G21" s="44"/>
      <c r="H21" s="44"/>
      <c r="I21" s="44"/>
      <c r="J21" s="44"/>
      <c r="K21" s="130"/>
      <c r="L21" s="130"/>
      <c r="M21" s="130"/>
      <c r="N21" s="130"/>
      <c r="O21" s="130"/>
      <c r="P21" s="68"/>
      <c r="Q21" s="130"/>
      <c r="R21" s="130"/>
      <c r="S21" s="187" t="s">
        <v>102</v>
      </c>
    </row>
    <row r="22" spans="2:19" ht="15" customHeight="1" x14ac:dyDescent="0.25">
      <c r="B22" s="244" t="s">
        <v>20</v>
      </c>
      <c r="C22" s="245"/>
      <c r="D22" s="245"/>
      <c r="E22" s="214"/>
      <c r="F22" s="215"/>
      <c r="G22" s="215"/>
      <c r="H22" s="215"/>
      <c r="I22" s="226"/>
      <c r="J22" s="205" t="s">
        <v>62</v>
      </c>
      <c r="K22" s="206"/>
      <c r="L22" s="206"/>
      <c r="M22" s="207"/>
      <c r="N22" s="214"/>
      <c r="O22" s="215"/>
      <c r="P22" s="216"/>
      <c r="Q22" s="130"/>
      <c r="R22" s="130"/>
    </row>
    <row r="23" spans="2:19" ht="6.75" customHeight="1" x14ac:dyDescent="0.25">
      <c r="B23" s="66"/>
      <c r="C23" s="130"/>
      <c r="D23" s="130"/>
      <c r="E23" s="130"/>
      <c r="F23" s="130"/>
      <c r="G23" s="130"/>
      <c r="H23" s="130"/>
      <c r="I23" s="130"/>
      <c r="J23" s="130"/>
      <c r="K23" s="130"/>
      <c r="L23" s="130"/>
      <c r="M23" s="130"/>
      <c r="N23" s="130"/>
      <c r="O23" s="130"/>
      <c r="P23" s="68"/>
      <c r="Q23" s="130"/>
      <c r="R23" s="130"/>
    </row>
    <row r="24" spans="2:19" ht="15" customHeight="1" x14ac:dyDescent="0.25">
      <c r="B24" s="134" t="s">
        <v>19</v>
      </c>
      <c r="C24" s="135"/>
      <c r="D24" s="135"/>
      <c r="E24" s="214"/>
      <c r="F24" s="215"/>
      <c r="G24" s="215"/>
      <c r="H24" s="215"/>
      <c r="I24" s="226"/>
      <c r="J24" s="205" t="s">
        <v>63</v>
      </c>
      <c r="K24" s="206"/>
      <c r="L24" s="206"/>
      <c r="M24" s="207"/>
      <c r="N24" s="214"/>
      <c r="O24" s="215"/>
      <c r="P24" s="216"/>
      <c r="Q24" s="130"/>
      <c r="R24" s="130"/>
    </row>
    <row r="25" spans="2:19" ht="6.75" customHeight="1" x14ac:dyDescent="0.25">
      <c r="B25" s="66"/>
      <c r="C25" s="130"/>
      <c r="D25" s="130"/>
      <c r="E25" s="130"/>
      <c r="F25" s="130"/>
      <c r="G25" s="130"/>
      <c r="H25" s="130"/>
      <c r="I25" s="130"/>
      <c r="J25" s="130"/>
      <c r="K25" s="130"/>
      <c r="L25" s="130"/>
      <c r="M25" s="130"/>
      <c r="N25" s="130"/>
      <c r="O25" s="130"/>
      <c r="P25" s="68"/>
      <c r="Q25" s="130"/>
      <c r="R25" s="130"/>
    </row>
    <row r="26" spans="2:19" ht="15" customHeight="1" x14ac:dyDescent="0.25">
      <c r="B26" s="244" t="s">
        <v>64</v>
      </c>
      <c r="C26" s="245"/>
      <c r="D26" s="245"/>
      <c r="E26" s="214"/>
      <c r="F26" s="215"/>
      <c r="G26" s="215"/>
      <c r="H26" s="215"/>
      <c r="I26" s="226"/>
      <c r="J26" s="205" t="s">
        <v>65</v>
      </c>
      <c r="K26" s="206"/>
      <c r="L26" s="206"/>
      <c r="M26" s="207"/>
      <c r="N26" s="214"/>
      <c r="O26" s="215"/>
      <c r="P26" s="216"/>
      <c r="Q26" s="130"/>
      <c r="R26" s="130"/>
    </row>
    <row r="27" spans="2:19" ht="6.75" customHeight="1" x14ac:dyDescent="0.25">
      <c r="B27" s="66"/>
      <c r="C27" s="130"/>
      <c r="D27" s="130"/>
      <c r="E27" s="130"/>
      <c r="F27" s="130"/>
      <c r="G27" s="130"/>
      <c r="H27" s="130"/>
      <c r="I27" s="130"/>
      <c r="J27" s="130"/>
      <c r="K27" s="130"/>
      <c r="L27" s="130"/>
      <c r="M27" s="130"/>
      <c r="N27" s="130"/>
      <c r="O27" s="130"/>
      <c r="P27" s="68"/>
      <c r="Q27" s="130"/>
      <c r="R27" s="130"/>
    </row>
    <row r="28" spans="2:19" ht="12.75" customHeight="1" x14ac:dyDescent="0.25">
      <c r="B28" s="134" t="s">
        <v>171</v>
      </c>
      <c r="C28" s="135"/>
      <c r="D28" s="135"/>
      <c r="E28" s="208"/>
      <c r="F28" s="209"/>
      <c r="G28" s="209"/>
      <c r="H28" s="209"/>
      <c r="I28" s="217"/>
      <c r="J28" s="205" t="s">
        <v>172</v>
      </c>
      <c r="K28" s="206"/>
      <c r="L28" s="206"/>
      <c r="M28" s="207"/>
      <c r="N28" s="214"/>
      <c r="O28" s="215"/>
      <c r="P28" s="216"/>
      <c r="Q28" s="130"/>
      <c r="R28" s="130"/>
    </row>
    <row r="29" spans="2:19" ht="6.75" customHeight="1" x14ac:dyDescent="0.25">
      <c r="B29" s="66"/>
      <c r="C29" s="130"/>
      <c r="D29" s="130"/>
      <c r="E29" s="130"/>
      <c r="F29" s="130"/>
      <c r="G29" s="130"/>
      <c r="H29" s="130"/>
      <c r="I29" s="130"/>
      <c r="J29" s="130"/>
      <c r="K29" s="130"/>
      <c r="L29" s="130"/>
      <c r="M29" s="130"/>
      <c r="N29" s="130"/>
      <c r="O29" s="130"/>
      <c r="P29" s="68"/>
      <c r="Q29" s="130"/>
      <c r="R29" s="130"/>
    </row>
    <row r="30" spans="2:19" ht="14.45" customHeight="1" x14ac:dyDescent="0.25">
      <c r="B30" s="134" t="s">
        <v>111</v>
      </c>
      <c r="C30" s="135"/>
      <c r="D30" s="135"/>
      <c r="E30" s="211"/>
      <c r="F30" s="212"/>
      <c r="G30" s="212"/>
      <c r="H30" s="212"/>
      <c r="I30" s="212"/>
      <c r="J30" s="212"/>
      <c r="K30" s="212"/>
      <c r="L30" s="212"/>
      <c r="M30" s="212"/>
      <c r="N30" s="212"/>
      <c r="O30" s="212"/>
      <c r="P30" s="213"/>
      <c r="Q30" s="130"/>
      <c r="R30" s="130"/>
    </row>
    <row r="31" spans="2:19" ht="6.75" customHeight="1" thickBot="1" x14ac:dyDescent="0.3">
      <c r="B31" s="69"/>
      <c r="C31" s="70"/>
      <c r="D31" s="70"/>
      <c r="E31" s="70"/>
      <c r="F31" s="70"/>
      <c r="G31" s="70"/>
      <c r="H31" s="70"/>
      <c r="I31" s="70"/>
      <c r="J31" s="70"/>
      <c r="K31" s="70"/>
      <c r="L31" s="70"/>
      <c r="M31" s="70"/>
      <c r="N31" s="70"/>
      <c r="O31" s="70"/>
      <c r="P31" s="71"/>
    </row>
    <row r="32" spans="2:19" s="38" customFormat="1" ht="15" customHeight="1" x14ac:dyDescent="0.25">
      <c r="B32" s="72">
        <v>1</v>
      </c>
      <c r="C32" s="218" t="s">
        <v>142</v>
      </c>
      <c r="D32" s="218"/>
      <c r="E32" s="218"/>
      <c r="F32" s="218"/>
      <c r="G32" s="218"/>
      <c r="H32" s="218"/>
      <c r="I32" s="218"/>
      <c r="J32" s="218"/>
      <c r="K32" s="218"/>
      <c r="L32" s="218"/>
      <c r="M32" s="218"/>
      <c r="N32" s="218"/>
      <c r="O32" s="218"/>
      <c r="P32" s="219"/>
      <c r="S32" s="188"/>
    </row>
    <row r="33" spans="2:16" ht="40.5" customHeight="1" x14ac:dyDescent="0.25">
      <c r="B33" s="2"/>
      <c r="C33" s="73" t="s">
        <v>9</v>
      </c>
      <c r="D33" s="220" t="s">
        <v>1</v>
      </c>
      <c r="E33" s="220"/>
      <c r="F33" s="220"/>
      <c r="G33" s="220"/>
      <c r="H33" s="220"/>
      <c r="I33" s="220"/>
      <c r="J33" s="220"/>
      <c r="K33" s="246" t="s">
        <v>112</v>
      </c>
      <c r="L33" s="246"/>
      <c r="M33" s="246" t="s">
        <v>113</v>
      </c>
      <c r="N33" s="246"/>
      <c r="O33" s="246" t="s">
        <v>90</v>
      </c>
      <c r="P33" s="247"/>
    </row>
    <row r="34" spans="2:16" x14ac:dyDescent="0.25">
      <c r="B34" s="2"/>
      <c r="C34" s="220" t="s">
        <v>99</v>
      </c>
      <c r="D34" s="220"/>
      <c r="E34" s="220"/>
      <c r="F34" s="220"/>
      <c r="G34" s="220"/>
      <c r="H34" s="220"/>
      <c r="I34" s="220"/>
      <c r="J34" s="220"/>
      <c r="K34" s="194"/>
      <c r="L34" s="194"/>
      <c r="M34" s="194"/>
      <c r="N34" s="194"/>
      <c r="O34" s="194"/>
      <c r="P34" s="195"/>
    </row>
    <row r="35" spans="2:16" x14ac:dyDescent="0.25">
      <c r="B35" s="2"/>
      <c r="C35" s="112">
        <v>1.1000000000000001</v>
      </c>
      <c r="D35" s="196" t="s">
        <v>86</v>
      </c>
      <c r="E35" s="197"/>
      <c r="F35" s="197"/>
      <c r="G35" s="197"/>
      <c r="H35" s="197"/>
      <c r="I35" s="197"/>
      <c r="J35" s="198"/>
      <c r="K35" s="199"/>
      <c r="L35" s="199"/>
      <c r="M35" s="199"/>
      <c r="N35" s="199"/>
      <c r="O35" s="194">
        <f>SUM(K35:N35)</f>
        <v>0</v>
      </c>
      <c r="P35" s="195"/>
    </row>
    <row r="36" spans="2:16" x14ac:dyDescent="0.25">
      <c r="B36" s="2"/>
      <c r="C36" s="112">
        <v>1.2</v>
      </c>
      <c r="D36" s="196" t="s">
        <v>87</v>
      </c>
      <c r="E36" s="197"/>
      <c r="F36" s="197"/>
      <c r="G36" s="197"/>
      <c r="H36" s="197"/>
      <c r="I36" s="197"/>
      <c r="J36" s="198"/>
      <c r="K36" s="199"/>
      <c r="L36" s="199"/>
      <c r="M36" s="199"/>
      <c r="N36" s="199"/>
      <c r="O36" s="194">
        <f>SUM(K36:N36)</f>
        <v>0</v>
      </c>
      <c r="P36" s="195"/>
    </row>
    <row r="37" spans="2:16" x14ac:dyDescent="0.25">
      <c r="B37" s="2"/>
      <c r="C37" s="112">
        <v>1.3</v>
      </c>
      <c r="D37" s="196" t="s">
        <v>88</v>
      </c>
      <c r="E37" s="197"/>
      <c r="F37" s="197"/>
      <c r="G37" s="197"/>
      <c r="H37" s="197"/>
      <c r="I37" s="197"/>
      <c r="J37" s="198"/>
      <c r="K37" s="199"/>
      <c r="L37" s="199"/>
      <c r="M37" s="199"/>
      <c r="N37" s="199"/>
      <c r="O37" s="194">
        <f>SUM(K37:N37)</f>
        <v>0</v>
      </c>
      <c r="P37" s="195"/>
    </row>
    <row r="38" spans="2:16" x14ac:dyDescent="0.25">
      <c r="B38" s="2"/>
      <c r="C38" s="112">
        <v>1.4</v>
      </c>
      <c r="D38" s="196" t="s">
        <v>114</v>
      </c>
      <c r="E38" s="197"/>
      <c r="F38" s="197"/>
      <c r="G38" s="197"/>
      <c r="H38" s="197"/>
      <c r="I38" s="197"/>
      <c r="J38" s="198"/>
      <c r="K38" s="199"/>
      <c r="L38" s="199"/>
      <c r="M38" s="199"/>
      <c r="N38" s="199"/>
      <c r="O38" s="194">
        <f>SUM(K38:N38)</f>
        <v>0</v>
      </c>
      <c r="P38" s="195"/>
    </row>
    <row r="39" spans="2:16" ht="5.45" customHeight="1" x14ac:dyDescent="0.25">
      <c r="B39" s="2"/>
      <c r="C39" s="227"/>
      <c r="D39" s="228"/>
      <c r="E39" s="228"/>
      <c r="F39" s="228"/>
      <c r="G39" s="228"/>
      <c r="H39" s="228"/>
      <c r="I39" s="228"/>
      <c r="J39" s="228"/>
      <c r="K39" s="229"/>
      <c r="L39" s="229"/>
      <c r="M39" s="229"/>
      <c r="N39" s="229"/>
      <c r="O39" s="248"/>
      <c r="P39" s="249"/>
    </row>
    <row r="40" spans="2:16" ht="14.45" customHeight="1" x14ac:dyDescent="0.25">
      <c r="B40" s="2"/>
      <c r="C40" s="220" t="s">
        <v>143</v>
      </c>
      <c r="D40" s="220"/>
      <c r="E40" s="220"/>
      <c r="F40" s="220"/>
      <c r="G40" s="220"/>
      <c r="H40" s="220"/>
      <c r="I40" s="220"/>
      <c r="J40" s="220"/>
      <c r="K40" s="225"/>
      <c r="L40" s="225"/>
      <c r="M40" s="225"/>
      <c r="N40" s="225"/>
      <c r="O40" s="194"/>
      <c r="P40" s="195"/>
    </row>
    <row r="41" spans="2:16" ht="15" customHeight="1" x14ac:dyDescent="0.25">
      <c r="B41" s="2"/>
      <c r="C41" s="112">
        <v>1.5</v>
      </c>
      <c r="D41" s="196" t="s">
        <v>42</v>
      </c>
      <c r="E41" s="197"/>
      <c r="F41" s="197"/>
      <c r="G41" s="197"/>
      <c r="H41" s="197"/>
      <c r="I41" s="197"/>
      <c r="J41" s="198"/>
      <c r="K41" s="199"/>
      <c r="L41" s="199"/>
      <c r="M41" s="199">
        <v>0</v>
      </c>
      <c r="N41" s="199"/>
      <c r="O41" s="194">
        <f t="shared" ref="O41:O55" si="0">SUM(K41:N41)</f>
        <v>0</v>
      </c>
      <c r="P41" s="195"/>
    </row>
    <row r="42" spans="2:16" ht="15" customHeight="1" x14ac:dyDescent="0.25">
      <c r="B42" s="2"/>
      <c r="C42" s="112">
        <v>1.6</v>
      </c>
      <c r="D42" s="196" t="s">
        <v>43</v>
      </c>
      <c r="E42" s="197"/>
      <c r="F42" s="197"/>
      <c r="G42" s="197"/>
      <c r="H42" s="197"/>
      <c r="I42" s="197"/>
      <c r="J42" s="198"/>
      <c r="K42" s="199"/>
      <c r="L42" s="199"/>
      <c r="M42" s="199">
        <v>0</v>
      </c>
      <c r="N42" s="199"/>
      <c r="O42" s="194">
        <f t="shared" si="0"/>
        <v>0</v>
      </c>
      <c r="P42" s="195"/>
    </row>
    <row r="43" spans="2:16" ht="15" customHeight="1" x14ac:dyDescent="0.25">
      <c r="B43" s="2"/>
      <c r="C43" s="112">
        <v>1.7</v>
      </c>
      <c r="D43" s="196" t="s">
        <v>132</v>
      </c>
      <c r="E43" s="197"/>
      <c r="F43" s="197"/>
      <c r="G43" s="197"/>
      <c r="H43" s="197"/>
      <c r="I43" s="197"/>
      <c r="J43" s="198"/>
      <c r="K43" s="199"/>
      <c r="L43" s="199"/>
      <c r="M43" s="199">
        <v>0</v>
      </c>
      <c r="N43" s="199"/>
      <c r="O43" s="194">
        <f t="shared" si="0"/>
        <v>0</v>
      </c>
      <c r="P43" s="195"/>
    </row>
    <row r="44" spans="2:16" ht="15" customHeight="1" x14ac:dyDescent="0.25">
      <c r="B44" s="2"/>
      <c r="C44" s="112">
        <v>1.8</v>
      </c>
      <c r="D44" s="196" t="s">
        <v>44</v>
      </c>
      <c r="E44" s="197"/>
      <c r="F44" s="197"/>
      <c r="G44" s="197"/>
      <c r="H44" s="197"/>
      <c r="I44" s="197"/>
      <c r="J44" s="198"/>
      <c r="K44" s="199"/>
      <c r="L44" s="199"/>
      <c r="M44" s="199">
        <v>0</v>
      </c>
      <c r="N44" s="199"/>
      <c r="O44" s="194">
        <f t="shared" si="0"/>
        <v>0</v>
      </c>
      <c r="P44" s="195"/>
    </row>
    <row r="45" spans="2:16" ht="15" customHeight="1" x14ac:dyDescent="0.25">
      <c r="B45" s="2"/>
      <c r="C45" s="74" t="s">
        <v>89</v>
      </c>
      <c r="D45" s="196" t="s">
        <v>45</v>
      </c>
      <c r="E45" s="197"/>
      <c r="F45" s="197"/>
      <c r="G45" s="197"/>
      <c r="H45" s="197"/>
      <c r="I45" s="197"/>
      <c r="J45" s="198"/>
      <c r="K45" s="199"/>
      <c r="L45" s="199"/>
      <c r="M45" s="199">
        <v>0</v>
      </c>
      <c r="N45" s="199"/>
      <c r="O45" s="194">
        <f t="shared" si="0"/>
        <v>0</v>
      </c>
      <c r="P45" s="195"/>
    </row>
    <row r="46" spans="2:16" ht="15" customHeight="1" x14ac:dyDescent="0.25">
      <c r="B46" s="2"/>
      <c r="C46" s="74" t="s">
        <v>80</v>
      </c>
      <c r="D46" s="196" t="s">
        <v>46</v>
      </c>
      <c r="E46" s="197"/>
      <c r="F46" s="197"/>
      <c r="G46" s="197"/>
      <c r="H46" s="197"/>
      <c r="I46" s="197"/>
      <c r="J46" s="198"/>
      <c r="K46" s="199"/>
      <c r="L46" s="199"/>
      <c r="M46" s="199">
        <v>0</v>
      </c>
      <c r="N46" s="199"/>
      <c r="O46" s="194">
        <f t="shared" si="0"/>
        <v>0</v>
      </c>
      <c r="P46" s="195"/>
    </row>
    <row r="47" spans="2:16" ht="15" customHeight="1" x14ac:dyDescent="0.25">
      <c r="B47" s="2"/>
      <c r="C47" s="74" t="s">
        <v>81</v>
      </c>
      <c r="D47" s="196" t="s">
        <v>47</v>
      </c>
      <c r="E47" s="197"/>
      <c r="F47" s="197"/>
      <c r="G47" s="197"/>
      <c r="H47" s="197"/>
      <c r="I47" s="197"/>
      <c r="J47" s="198"/>
      <c r="K47" s="199"/>
      <c r="L47" s="199"/>
      <c r="M47" s="199">
        <v>0</v>
      </c>
      <c r="N47" s="199"/>
      <c r="O47" s="194">
        <f t="shared" si="0"/>
        <v>0</v>
      </c>
      <c r="P47" s="195"/>
    </row>
    <row r="48" spans="2:16" ht="15" customHeight="1" x14ac:dyDescent="0.25">
      <c r="B48" s="2"/>
      <c r="C48" s="74" t="s">
        <v>82</v>
      </c>
      <c r="D48" s="196" t="s">
        <v>74</v>
      </c>
      <c r="E48" s="197"/>
      <c r="F48" s="197"/>
      <c r="G48" s="197"/>
      <c r="H48" s="197"/>
      <c r="I48" s="197"/>
      <c r="J48" s="198"/>
      <c r="K48" s="199"/>
      <c r="L48" s="199"/>
      <c r="M48" s="199">
        <v>0</v>
      </c>
      <c r="N48" s="199"/>
      <c r="O48" s="194">
        <f t="shared" si="0"/>
        <v>0</v>
      </c>
      <c r="P48" s="195"/>
    </row>
    <row r="49" spans="2:19" ht="15" customHeight="1" x14ac:dyDescent="0.25">
      <c r="B49" s="2"/>
      <c r="C49" s="74" t="s">
        <v>83</v>
      </c>
      <c r="D49" s="196" t="s">
        <v>133</v>
      </c>
      <c r="E49" s="197"/>
      <c r="F49" s="197"/>
      <c r="G49" s="197"/>
      <c r="H49" s="197"/>
      <c r="I49" s="197"/>
      <c r="J49" s="198"/>
      <c r="K49" s="199"/>
      <c r="L49" s="199"/>
      <c r="M49" s="199">
        <v>0</v>
      </c>
      <c r="N49" s="199"/>
      <c r="O49" s="194">
        <f t="shared" si="0"/>
        <v>0</v>
      </c>
      <c r="P49" s="195"/>
    </row>
    <row r="50" spans="2:19" ht="15" customHeight="1" x14ac:dyDescent="0.25">
      <c r="B50" s="2"/>
      <c r="C50" s="74" t="s">
        <v>84</v>
      </c>
      <c r="D50" s="196" t="s">
        <v>135</v>
      </c>
      <c r="E50" s="197"/>
      <c r="F50" s="197"/>
      <c r="G50" s="197"/>
      <c r="H50" s="197"/>
      <c r="I50" s="197"/>
      <c r="J50" s="198"/>
      <c r="K50" s="199"/>
      <c r="L50" s="199"/>
      <c r="M50" s="199">
        <v>0</v>
      </c>
      <c r="N50" s="199"/>
      <c r="O50" s="194">
        <f t="shared" si="0"/>
        <v>0</v>
      </c>
      <c r="P50" s="195"/>
    </row>
    <row r="51" spans="2:19" ht="15" customHeight="1" x14ac:dyDescent="0.25">
      <c r="B51" s="2"/>
      <c r="C51" s="74" t="s">
        <v>85</v>
      </c>
      <c r="D51" s="196" t="s">
        <v>134</v>
      </c>
      <c r="E51" s="197"/>
      <c r="F51" s="197"/>
      <c r="G51" s="197"/>
      <c r="H51" s="197"/>
      <c r="I51" s="197"/>
      <c r="J51" s="198"/>
      <c r="K51" s="199"/>
      <c r="L51" s="199"/>
      <c r="M51" s="199">
        <v>0</v>
      </c>
      <c r="N51" s="199"/>
      <c r="O51" s="194">
        <f t="shared" si="0"/>
        <v>0</v>
      </c>
      <c r="P51" s="195"/>
    </row>
    <row r="52" spans="2:19" ht="15" customHeight="1" x14ac:dyDescent="0.25">
      <c r="B52" s="2"/>
      <c r="C52" s="74" t="s">
        <v>115</v>
      </c>
      <c r="D52" s="196" t="s">
        <v>146</v>
      </c>
      <c r="E52" s="197"/>
      <c r="F52" s="197"/>
      <c r="G52" s="197"/>
      <c r="H52" s="197"/>
      <c r="I52" s="197"/>
      <c r="J52" s="198"/>
      <c r="K52" s="199"/>
      <c r="L52" s="199"/>
      <c r="M52" s="199">
        <v>0</v>
      </c>
      <c r="N52" s="199"/>
      <c r="O52" s="194">
        <f t="shared" ref="O52:O53" si="1">SUM(K52:N52)</f>
        <v>0</v>
      </c>
      <c r="P52" s="195"/>
    </row>
    <row r="53" spans="2:19" ht="15" customHeight="1" x14ac:dyDescent="0.25">
      <c r="B53" s="2"/>
      <c r="C53" s="74" t="s">
        <v>116</v>
      </c>
      <c r="D53" s="127" t="s">
        <v>136</v>
      </c>
      <c r="E53" s="128"/>
      <c r="F53" s="128"/>
      <c r="G53" s="128"/>
      <c r="H53" s="128"/>
      <c r="I53" s="128"/>
      <c r="J53" s="133"/>
      <c r="K53" s="199"/>
      <c r="L53" s="199"/>
      <c r="M53" s="199">
        <v>0</v>
      </c>
      <c r="N53" s="199"/>
      <c r="O53" s="194">
        <f t="shared" si="1"/>
        <v>0</v>
      </c>
      <c r="P53" s="195"/>
    </row>
    <row r="54" spans="2:19" ht="15" customHeight="1" x14ac:dyDescent="0.25">
      <c r="B54" s="2"/>
      <c r="C54" s="74" t="s">
        <v>115</v>
      </c>
      <c r="D54" s="127" t="s">
        <v>117</v>
      </c>
      <c r="E54" s="128"/>
      <c r="F54" s="128"/>
      <c r="G54" s="128"/>
      <c r="H54" s="128"/>
      <c r="I54" s="128"/>
      <c r="J54" s="133"/>
      <c r="K54" s="199"/>
      <c r="L54" s="199"/>
      <c r="M54" s="199">
        <v>0</v>
      </c>
      <c r="N54" s="199"/>
      <c r="O54" s="194">
        <f t="shared" ref="O54" si="2">SUM(K54:N54)</f>
        <v>0</v>
      </c>
      <c r="P54" s="195"/>
    </row>
    <row r="55" spans="2:19" ht="15" customHeight="1" x14ac:dyDescent="0.25">
      <c r="B55" s="2"/>
      <c r="C55" s="74" t="s">
        <v>116</v>
      </c>
      <c r="D55" s="196" t="s">
        <v>137</v>
      </c>
      <c r="E55" s="197"/>
      <c r="F55" s="197"/>
      <c r="G55" s="197"/>
      <c r="H55" s="197"/>
      <c r="I55" s="197"/>
      <c r="J55" s="198"/>
      <c r="K55" s="199"/>
      <c r="L55" s="199"/>
      <c r="M55" s="199">
        <f>SUM(O41:P54)*10%</f>
        <v>0</v>
      </c>
      <c r="N55" s="199"/>
      <c r="O55" s="194">
        <f t="shared" si="0"/>
        <v>0</v>
      </c>
      <c r="P55" s="195"/>
    </row>
    <row r="56" spans="2:19" s="38" customFormat="1" ht="15" customHeight="1" thickBot="1" x14ac:dyDescent="0.3">
      <c r="B56" s="75"/>
      <c r="C56" s="253" t="s">
        <v>139</v>
      </c>
      <c r="D56" s="253"/>
      <c r="E56" s="253"/>
      <c r="F56" s="253"/>
      <c r="G56" s="253"/>
      <c r="H56" s="253"/>
      <c r="I56" s="253"/>
      <c r="J56" s="253"/>
      <c r="K56" s="250">
        <f>SUM(K34:L55)</f>
        <v>0</v>
      </c>
      <c r="L56" s="250"/>
      <c r="M56" s="250">
        <f>SUM(M34:N55)</f>
        <v>0</v>
      </c>
      <c r="N56" s="250"/>
      <c r="O56" s="250">
        <f>SUM(O34:P55)</f>
        <v>0</v>
      </c>
      <c r="P56" s="258"/>
      <c r="S56" s="188"/>
    </row>
    <row r="57" spans="2:19" s="38" customFormat="1" ht="15" customHeight="1" x14ac:dyDescent="0.25">
      <c r="B57" s="72">
        <v>2</v>
      </c>
      <c r="C57" s="218" t="s">
        <v>72</v>
      </c>
      <c r="D57" s="218"/>
      <c r="E57" s="218"/>
      <c r="F57" s="218"/>
      <c r="G57" s="218"/>
      <c r="H57" s="218"/>
      <c r="I57" s="218"/>
      <c r="J57" s="218"/>
      <c r="K57" s="218"/>
      <c r="L57" s="218"/>
      <c r="M57" s="218"/>
      <c r="N57" s="218"/>
      <c r="O57" s="218"/>
      <c r="P57" s="219"/>
      <c r="S57" s="188"/>
    </row>
    <row r="58" spans="2:19" ht="13.15" customHeight="1" x14ac:dyDescent="0.25">
      <c r="B58" s="2"/>
      <c r="C58" s="112">
        <v>2.1</v>
      </c>
      <c r="D58" s="196" t="s">
        <v>15</v>
      </c>
      <c r="E58" s="197"/>
      <c r="F58" s="197"/>
      <c r="G58" s="76"/>
      <c r="H58" s="76"/>
      <c r="I58" s="76"/>
      <c r="J58" s="76"/>
      <c r="K58" s="251"/>
      <c r="L58" s="252"/>
      <c r="M58" s="251"/>
      <c r="N58" s="252"/>
      <c r="O58" s="254">
        <f>SUM(O59:P65)</f>
        <v>0</v>
      </c>
      <c r="P58" s="249"/>
    </row>
    <row r="59" spans="2:19" ht="13.15" customHeight="1" x14ac:dyDescent="0.25">
      <c r="B59" s="2"/>
      <c r="C59" s="125" t="s">
        <v>159</v>
      </c>
      <c r="D59" s="338" t="s">
        <v>166</v>
      </c>
      <c r="E59" s="339"/>
      <c r="F59" s="339"/>
      <c r="G59" s="339"/>
      <c r="H59" s="339"/>
      <c r="I59" s="339"/>
      <c r="J59" s="340"/>
      <c r="K59" s="273">
        <v>0</v>
      </c>
      <c r="L59" s="274"/>
      <c r="M59" s="273">
        <v>0</v>
      </c>
      <c r="N59" s="274"/>
      <c r="O59" s="254">
        <f t="shared" ref="O59:O65" si="3">SUM(K59:N59)</f>
        <v>0</v>
      </c>
      <c r="P59" s="249"/>
    </row>
    <row r="60" spans="2:19" ht="13.15" customHeight="1" x14ac:dyDescent="0.25">
      <c r="B60" s="2"/>
      <c r="C60" s="125" t="s">
        <v>160</v>
      </c>
      <c r="D60" s="338" t="s">
        <v>152</v>
      </c>
      <c r="E60" s="339"/>
      <c r="F60" s="339"/>
      <c r="G60" s="339"/>
      <c r="H60" s="339"/>
      <c r="I60" s="339"/>
      <c r="J60" s="340"/>
      <c r="K60" s="273">
        <v>0</v>
      </c>
      <c r="L60" s="274"/>
      <c r="M60" s="273">
        <v>0</v>
      </c>
      <c r="N60" s="274"/>
      <c r="O60" s="254">
        <f t="shared" si="3"/>
        <v>0</v>
      </c>
      <c r="P60" s="249"/>
    </row>
    <row r="61" spans="2:19" ht="13.15" customHeight="1" x14ac:dyDescent="0.25">
      <c r="B61" s="2"/>
      <c r="C61" s="125" t="s">
        <v>161</v>
      </c>
      <c r="D61" s="338" t="s">
        <v>153</v>
      </c>
      <c r="E61" s="339"/>
      <c r="F61" s="339"/>
      <c r="G61" s="339"/>
      <c r="H61" s="339"/>
      <c r="I61" s="339"/>
      <c r="J61" s="340"/>
      <c r="K61" s="273">
        <v>0</v>
      </c>
      <c r="L61" s="274"/>
      <c r="M61" s="273">
        <v>0</v>
      </c>
      <c r="N61" s="274"/>
      <c r="O61" s="254">
        <f t="shared" si="3"/>
        <v>0</v>
      </c>
      <c r="P61" s="249"/>
    </row>
    <row r="62" spans="2:19" ht="13.15" customHeight="1" x14ac:dyDescent="0.25">
      <c r="B62" s="2"/>
      <c r="C62" s="125" t="s">
        <v>162</v>
      </c>
      <c r="D62" s="338" t="s">
        <v>154</v>
      </c>
      <c r="E62" s="339"/>
      <c r="F62" s="339"/>
      <c r="G62" s="339"/>
      <c r="H62" s="339"/>
      <c r="I62" s="339"/>
      <c r="J62" s="340"/>
      <c r="K62" s="273">
        <v>0</v>
      </c>
      <c r="L62" s="274"/>
      <c r="M62" s="273">
        <v>0</v>
      </c>
      <c r="N62" s="274"/>
      <c r="O62" s="254">
        <f t="shared" si="3"/>
        <v>0</v>
      </c>
      <c r="P62" s="249"/>
    </row>
    <row r="63" spans="2:19" ht="13.15" customHeight="1" x14ac:dyDescent="0.25">
      <c r="B63" s="2"/>
      <c r="C63" s="125" t="s">
        <v>163</v>
      </c>
      <c r="D63" s="338" t="s">
        <v>155</v>
      </c>
      <c r="E63" s="339"/>
      <c r="F63" s="339"/>
      <c r="G63" s="339"/>
      <c r="H63" s="339"/>
      <c r="I63" s="339"/>
      <c r="J63" s="340"/>
      <c r="K63" s="273">
        <v>0</v>
      </c>
      <c r="L63" s="274"/>
      <c r="M63" s="273">
        <v>0</v>
      </c>
      <c r="N63" s="274"/>
      <c r="O63" s="254">
        <f t="shared" si="3"/>
        <v>0</v>
      </c>
      <c r="P63" s="249"/>
    </row>
    <row r="64" spans="2:19" ht="13.15" customHeight="1" x14ac:dyDescent="0.25">
      <c r="B64" s="2"/>
      <c r="C64" s="125" t="s">
        <v>164</v>
      </c>
      <c r="D64" s="338" t="s">
        <v>156</v>
      </c>
      <c r="E64" s="339"/>
      <c r="F64" s="339"/>
      <c r="G64" s="339"/>
      <c r="H64" s="339"/>
      <c r="I64" s="339"/>
      <c r="J64" s="340"/>
      <c r="K64" s="273"/>
      <c r="L64" s="274"/>
      <c r="M64" s="273"/>
      <c r="N64" s="274"/>
      <c r="O64" s="254">
        <f t="shared" si="3"/>
        <v>0</v>
      </c>
      <c r="P64" s="249"/>
    </row>
    <row r="65" spans="2:19" ht="13.15" customHeight="1" x14ac:dyDescent="0.25">
      <c r="B65" s="2"/>
      <c r="C65" s="125" t="s">
        <v>165</v>
      </c>
      <c r="D65" s="338" t="s">
        <v>157</v>
      </c>
      <c r="E65" s="339"/>
      <c r="F65" s="339"/>
      <c r="G65" s="339"/>
      <c r="H65" s="339"/>
      <c r="I65" s="339"/>
      <c r="J65" s="340"/>
      <c r="K65" s="273"/>
      <c r="L65" s="274"/>
      <c r="M65" s="273"/>
      <c r="N65" s="274"/>
      <c r="O65" s="254">
        <f t="shared" si="3"/>
        <v>0</v>
      </c>
      <c r="P65" s="249"/>
    </row>
    <row r="66" spans="2:19" s="38" customFormat="1" ht="15" customHeight="1" thickBot="1" x14ac:dyDescent="0.3">
      <c r="B66" s="77"/>
      <c r="C66" s="255" t="s">
        <v>108</v>
      </c>
      <c r="D66" s="255"/>
      <c r="E66" s="255"/>
      <c r="F66" s="255"/>
      <c r="G66" s="255"/>
      <c r="H66" s="255"/>
      <c r="I66" s="255"/>
      <c r="J66" s="255"/>
      <c r="K66" s="250">
        <f>SUM(K59:L65)</f>
        <v>0</v>
      </c>
      <c r="L66" s="250"/>
      <c r="M66" s="250">
        <f>SUM(M59:N65)</f>
        <v>0</v>
      </c>
      <c r="N66" s="250"/>
      <c r="O66" s="256">
        <f>SUM(K66:N66)</f>
        <v>0</v>
      </c>
      <c r="P66" s="257"/>
      <c r="S66" s="188"/>
    </row>
    <row r="67" spans="2:19" s="38" customFormat="1" ht="15" customHeight="1" x14ac:dyDescent="0.25">
      <c r="B67" s="72">
        <v>3</v>
      </c>
      <c r="C67" s="218" t="s">
        <v>118</v>
      </c>
      <c r="D67" s="218"/>
      <c r="E67" s="218"/>
      <c r="F67" s="218"/>
      <c r="G67" s="218"/>
      <c r="H67" s="218"/>
      <c r="I67" s="218"/>
      <c r="J67" s="218"/>
      <c r="K67" s="218"/>
      <c r="L67" s="218"/>
      <c r="M67" s="218"/>
      <c r="N67" s="218"/>
      <c r="O67" s="218"/>
      <c r="P67" s="219"/>
      <c r="S67" s="188"/>
    </row>
    <row r="68" spans="2:19" ht="13.15" customHeight="1" x14ac:dyDescent="0.25">
      <c r="B68" s="2"/>
      <c r="C68" s="112">
        <v>3.1</v>
      </c>
      <c r="D68" s="196" t="s">
        <v>118</v>
      </c>
      <c r="E68" s="197"/>
      <c r="F68" s="197"/>
      <c r="G68" s="197"/>
      <c r="H68" s="197"/>
      <c r="I68" s="197"/>
      <c r="J68" s="197"/>
      <c r="K68" s="199"/>
      <c r="L68" s="199"/>
      <c r="M68" s="199">
        <v>0</v>
      </c>
      <c r="N68" s="199"/>
      <c r="O68" s="194">
        <f t="shared" ref="O68" si="4">SUM(K68:N68)</f>
        <v>0</v>
      </c>
      <c r="P68" s="195"/>
    </row>
    <row r="69" spans="2:19" s="38" customFormat="1" ht="15" customHeight="1" thickBot="1" x14ac:dyDescent="0.3">
      <c r="B69" s="77"/>
      <c r="C69" s="255" t="s">
        <v>92</v>
      </c>
      <c r="D69" s="255"/>
      <c r="E69" s="255"/>
      <c r="F69" s="255"/>
      <c r="G69" s="255"/>
      <c r="H69" s="255"/>
      <c r="I69" s="255"/>
      <c r="J69" s="255"/>
      <c r="K69" s="250">
        <f>SUM(K68)</f>
        <v>0</v>
      </c>
      <c r="L69" s="250"/>
      <c r="M69" s="250">
        <f>SUM(M68)</f>
        <v>0</v>
      </c>
      <c r="N69" s="250"/>
      <c r="O69" s="256">
        <f>SUM(K69:N69)</f>
        <v>0</v>
      </c>
      <c r="P69" s="257"/>
      <c r="S69" s="188"/>
    </row>
    <row r="70" spans="2:19" s="38" customFormat="1" ht="15" customHeight="1" x14ac:dyDescent="0.25">
      <c r="B70" s="72">
        <v>4</v>
      </c>
      <c r="C70" s="218" t="s">
        <v>13</v>
      </c>
      <c r="D70" s="218"/>
      <c r="E70" s="218"/>
      <c r="F70" s="218"/>
      <c r="G70" s="218"/>
      <c r="H70" s="218"/>
      <c r="I70" s="218"/>
      <c r="J70" s="218"/>
      <c r="K70" s="218"/>
      <c r="L70" s="218"/>
      <c r="M70" s="218"/>
      <c r="N70" s="218"/>
      <c r="O70" s="218"/>
      <c r="P70" s="219"/>
      <c r="S70" s="188"/>
    </row>
    <row r="71" spans="2:19" ht="36.75" customHeight="1" x14ac:dyDescent="0.25">
      <c r="B71" s="2"/>
      <c r="C71" s="73" t="s">
        <v>9</v>
      </c>
      <c r="D71" s="259" t="s">
        <v>1</v>
      </c>
      <c r="E71" s="260"/>
      <c r="F71" s="261"/>
      <c r="G71" s="246" t="s">
        <v>10</v>
      </c>
      <c r="H71" s="246"/>
      <c r="I71" s="132" t="s">
        <v>66</v>
      </c>
      <c r="J71" s="132" t="s">
        <v>11</v>
      </c>
      <c r="K71" s="246" t="s">
        <v>112</v>
      </c>
      <c r="L71" s="246"/>
      <c r="M71" s="246" t="s">
        <v>113</v>
      </c>
      <c r="N71" s="246"/>
      <c r="O71" s="335" t="s">
        <v>67</v>
      </c>
      <c r="P71" s="336"/>
    </row>
    <row r="72" spans="2:19" x14ac:dyDescent="0.25">
      <c r="B72" s="2"/>
      <c r="C72" s="112">
        <v>4.0999999999999996</v>
      </c>
      <c r="D72" s="201" t="s">
        <v>119</v>
      </c>
      <c r="E72" s="201"/>
      <c r="F72" s="201"/>
      <c r="G72" s="224"/>
      <c r="H72" s="224"/>
      <c r="I72" s="78" t="s">
        <v>68</v>
      </c>
      <c r="J72" s="51"/>
      <c r="K72" s="199"/>
      <c r="L72" s="199"/>
      <c r="M72" s="225">
        <f>J72*G72</f>
        <v>0</v>
      </c>
      <c r="N72" s="225"/>
      <c r="O72" s="194">
        <f>SUM(K72:N72)</f>
        <v>0</v>
      </c>
      <c r="P72" s="195"/>
    </row>
    <row r="73" spans="2:19" x14ac:dyDescent="0.25">
      <c r="B73" s="2"/>
      <c r="C73" s="112">
        <v>4.2</v>
      </c>
      <c r="D73" s="201" t="s">
        <v>70</v>
      </c>
      <c r="E73" s="201"/>
      <c r="F73" s="201"/>
      <c r="G73" s="224"/>
      <c r="H73" s="224"/>
      <c r="I73" s="78" t="s">
        <v>69</v>
      </c>
      <c r="J73" s="51"/>
      <c r="K73" s="199"/>
      <c r="L73" s="199"/>
      <c r="M73" s="225">
        <f>J73*G73</f>
        <v>0</v>
      </c>
      <c r="N73" s="225"/>
      <c r="O73" s="194">
        <f>SUM(K73:N73)</f>
        <v>0</v>
      </c>
      <c r="P73" s="195"/>
    </row>
    <row r="74" spans="2:19" x14ac:dyDescent="0.25">
      <c r="B74" s="2"/>
      <c r="C74" s="112">
        <v>4.3</v>
      </c>
      <c r="D74" s="201" t="s">
        <v>120</v>
      </c>
      <c r="E74" s="201"/>
      <c r="F74" s="201"/>
      <c r="G74" s="224"/>
      <c r="H74" s="224"/>
      <c r="I74" s="78" t="s">
        <v>176</v>
      </c>
      <c r="J74" s="51"/>
      <c r="K74" s="199"/>
      <c r="L74" s="199"/>
      <c r="M74" s="225">
        <f t="shared" ref="M74:M77" si="5">J74*G74</f>
        <v>0</v>
      </c>
      <c r="N74" s="225"/>
      <c r="O74" s="194">
        <f t="shared" ref="O74:O77" si="6">SUM(K74:N74)</f>
        <v>0</v>
      </c>
      <c r="P74" s="195"/>
    </row>
    <row r="75" spans="2:19" x14ac:dyDescent="0.25">
      <c r="B75" s="2"/>
      <c r="C75" s="112">
        <v>4.4000000000000004</v>
      </c>
      <c r="D75" s="201" t="s">
        <v>71</v>
      </c>
      <c r="E75" s="201"/>
      <c r="F75" s="201"/>
      <c r="G75" s="224"/>
      <c r="H75" s="224"/>
      <c r="I75" s="78" t="s">
        <v>69</v>
      </c>
      <c r="J75" s="51"/>
      <c r="K75" s="199"/>
      <c r="L75" s="199"/>
      <c r="M75" s="225">
        <f t="shared" si="5"/>
        <v>0</v>
      </c>
      <c r="N75" s="225"/>
      <c r="O75" s="194">
        <f t="shared" si="6"/>
        <v>0</v>
      </c>
      <c r="P75" s="195"/>
    </row>
    <row r="76" spans="2:19" x14ac:dyDescent="0.25">
      <c r="B76" s="2"/>
      <c r="C76" s="112">
        <v>4.5</v>
      </c>
      <c r="D76" s="201" t="s">
        <v>121</v>
      </c>
      <c r="E76" s="201"/>
      <c r="F76" s="201"/>
      <c r="G76" s="224"/>
      <c r="H76" s="224"/>
      <c r="I76" s="78" t="s">
        <v>69</v>
      </c>
      <c r="J76" s="51"/>
      <c r="K76" s="199"/>
      <c r="L76" s="199"/>
      <c r="M76" s="225">
        <f t="shared" si="5"/>
        <v>0</v>
      </c>
      <c r="N76" s="225"/>
      <c r="O76" s="194">
        <f t="shared" si="6"/>
        <v>0</v>
      </c>
      <c r="P76" s="195"/>
    </row>
    <row r="77" spans="2:19" x14ac:dyDescent="0.25">
      <c r="B77" s="2"/>
      <c r="C77" s="112">
        <v>4.5999999999999996</v>
      </c>
      <c r="D77" s="201" t="s">
        <v>122</v>
      </c>
      <c r="E77" s="201"/>
      <c r="F77" s="201"/>
      <c r="G77" s="224"/>
      <c r="H77" s="224"/>
      <c r="I77" s="78" t="s">
        <v>69</v>
      </c>
      <c r="J77" s="51"/>
      <c r="K77" s="199"/>
      <c r="L77" s="199"/>
      <c r="M77" s="225">
        <f t="shared" si="5"/>
        <v>0</v>
      </c>
      <c r="N77" s="225"/>
      <c r="O77" s="194">
        <f t="shared" si="6"/>
        <v>0</v>
      </c>
      <c r="P77" s="195"/>
    </row>
    <row r="78" spans="2:19" s="38" customFormat="1" ht="15" customHeight="1" thickBot="1" x14ac:dyDescent="0.3">
      <c r="B78" s="77"/>
      <c r="C78" s="255" t="s">
        <v>175</v>
      </c>
      <c r="D78" s="255"/>
      <c r="E78" s="255"/>
      <c r="F78" s="255"/>
      <c r="G78" s="255"/>
      <c r="H78" s="255"/>
      <c r="I78" s="255"/>
      <c r="J78" s="255"/>
      <c r="K78" s="250">
        <f>SUM(K72:L77)</f>
        <v>0</v>
      </c>
      <c r="L78" s="250"/>
      <c r="M78" s="250">
        <f>SUM(M72:N77)</f>
        <v>0</v>
      </c>
      <c r="N78" s="250"/>
      <c r="O78" s="256">
        <f>SUM(K78:N78)</f>
        <v>0</v>
      </c>
      <c r="P78" s="257"/>
      <c r="S78" s="188"/>
    </row>
    <row r="79" spans="2:19" s="38" customFormat="1" ht="15" customHeight="1" x14ac:dyDescent="0.25">
      <c r="B79" s="79">
        <v>5</v>
      </c>
      <c r="C79" s="266" t="s">
        <v>48</v>
      </c>
      <c r="D79" s="267"/>
      <c r="E79" s="267"/>
      <c r="F79" s="267"/>
      <c r="G79" s="267"/>
      <c r="H79" s="267"/>
      <c r="I79" s="267"/>
      <c r="J79" s="267"/>
      <c r="K79" s="267"/>
      <c r="L79" s="267"/>
      <c r="M79" s="267"/>
      <c r="N79" s="267"/>
      <c r="O79" s="267"/>
      <c r="P79" s="268"/>
      <c r="S79" s="188"/>
    </row>
    <row r="80" spans="2:19" s="38" customFormat="1" ht="6.75" customHeight="1" x14ac:dyDescent="0.25">
      <c r="B80" s="79"/>
      <c r="C80" s="80"/>
      <c r="P80" s="81"/>
      <c r="S80" s="188"/>
    </row>
    <row r="81" spans="2:19" ht="23.25" customHeight="1" x14ac:dyDescent="0.25">
      <c r="B81" s="2"/>
      <c r="C81" s="271" t="s">
        <v>103</v>
      </c>
      <c r="D81" s="272"/>
      <c r="E81" s="272"/>
      <c r="F81" s="272"/>
      <c r="G81" s="262">
        <v>0</v>
      </c>
      <c r="H81" s="323"/>
      <c r="I81" s="184" t="s">
        <v>12</v>
      </c>
      <c r="J81" s="136">
        <f>(O56+O66+O69)-(K56+K66+K69)</f>
        <v>0</v>
      </c>
      <c r="O81" s="264">
        <f>J81*G81</f>
        <v>0</v>
      </c>
      <c r="P81" s="265"/>
      <c r="S81" s="187" t="s">
        <v>12</v>
      </c>
    </row>
    <row r="82" spans="2:19" s="38" customFormat="1" ht="6.75" customHeight="1" x14ac:dyDescent="0.25">
      <c r="B82" s="79"/>
      <c r="C82" s="80"/>
      <c r="P82" s="81"/>
      <c r="S82" s="188" t="s">
        <v>51</v>
      </c>
    </row>
    <row r="83" spans="2:19" ht="14.25" customHeight="1" x14ac:dyDescent="0.25">
      <c r="B83" s="2"/>
      <c r="C83" s="271" t="s">
        <v>173</v>
      </c>
      <c r="D83" s="272"/>
      <c r="E83" s="272"/>
      <c r="F83" s="272"/>
      <c r="G83" s="324">
        <v>1</v>
      </c>
      <c r="H83" s="325"/>
      <c r="I83" s="82" t="s">
        <v>51</v>
      </c>
      <c r="J83" s="51">
        <v>0</v>
      </c>
      <c r="O83" s="264">
        <f>J83*G83</f>
        <v>0</v>
      </c>
      <c r="P83" s="265"/>
    </row>
    <row r="84" spans="2:19" s="38" customFormat="1" ht="6.75" customHeight="1" x14ac:dyDescent="0.25">
      <c r="B84" s="79"/>
      <c r="C84" s="80"/>
      <c r="P84" s="81"/>
      <c r="S84" s="188"/>
    </row>
    <row r="85" spans="2:19" ht="15" customHeight="1" x14ac:dyDescent="0.25">
      <c r="B85" s="2"/>
      <c r="C85" s="269" t="s">
        <v>174</v>
      </c>
      <c r="D85" s="270"/>
      <c r="E85" s="270"/>
      <c r="F85" s="270"/>
      <c r="G85" s="262">
        <v>0</v>
      </c>
      <c r="H85" s="263"/>
      <c r="I85" s="82" t="s">
        <v>12</v>
      </c>
      <c r="J85" s="83">
        <f>(O56+O66+O69+O81+O83)-(K56+K66+K69)</f>
        <v>0</v>
      </c>
      <c r="O85" s="264">
        <f>G85*J85</f>
        <v>0</v>
      </c>
      <c r="P85" s="265"/>
    </row>
    <row r="86" spans="2:19" ht="36.75" customHeight="1" x14ac:dyDescent="0.25">
      <c r="B86" s="2"/>
      <c r="C86" s="292" t="s">
        <v>185</v>
      </c>
      <c r="D86" s="270"/>
      <c r="E86" s="270"/>
      <c r="F86" s="270"/>
      <c r="G86" s="262">
        <v>0.01</v>
      </c>
      <c r="H86" s="263"/>
      <c r="I86" s="82" t="s">
        <v>12</v>
      </c>
      <c r="J86" s="83">
        <f>(O56+O66+O69+O81+O83)-(K56+K66+K69)</f>
        <v>0</v>
      </c>
      <c r="O86" s="293">
        <f>G86*J86</f>
        <v>0</v>
      </c>
      <c r="P86" s="294"/>
    </row>
    <row r="87" spans="2:19" s="38" customFormat="1" ht="6.75" customHeight="1" x14ac:dyDescent="0.25">
      <c r="B87" s="79"/>
      <c r="C87" s="80"/>
      <c r="P87" s="81"/>
      <c r="S87" s="188"/>
    </row>
    <row r="88" spans="2:19" x14ac:dyDescent="0.25">
      <c r="B88" s="2"/>
      <c r="C88" s="337" t="s">
        <v>73</v>
      </c>
      <c r="D88" s="279"/>
      <c r="E88" s="279"/>
      <c r="F88" s="279"/>
      <c r="G88" s="279"/>
      <c r="H88" s="279"/>
      <c r="I88" s="279"/>
      <c r="J88" s="279"/>
      <c r="K88" s="279"/>
      <c r="L88" s="279"/>
      <c r="M88" s="279"/>
      <c r="N88" s="279"/>
      <c r="O88" s="254">
        <f>O83+O85+O81+O86</f>
        <v>0</v>
      </c>
      <c r="P88" s="249"/>
    </row>
    <row r="89" spans="2:19" ht="6.75" customHeight="1" thickBot="1" x14ac:dyDescent="0.3">
      <c r="B89" s="2"/>
      <c r="C89" s="80"/>
      <c r="D89" s="38"/>
      <c r="E89" s="38"/>
      <c r="F89" s="38"/>
      <c r="G89" s="38"/>
      <c r="H89" s="38"/>
      <c r="I89" s="38"/>
      <c r="J89" s="38"/>
      <c r="K89" s="38"/>
      <c r="L89" s="38"/>
      <c r="M89" s="38"/>
      <c r="N89" s="38"/>
      <c r="O89" s="84"/>
      <c r="P89" s="85"/>
    </row>
    <row r="90" spans="2:19" ht="6.75" customHeight="1" x14ac:dyDescent="0.25">
      <c r="B90" s="86"/>
      <c r="C90" s="87"/>
      <c r="D90" s="88"/>
      <c r="E90" s="88"/>
      <c r="F90" s="88"/>
      <c r="G90" s="88"/>
      <c r="H90" s="88"/>
      <c r="I90" s="88"/>
      <c r="J90" s="88"/>
      <c r="K90" s="88"/>
      <c r="L90" s="88"/>
      <c r="M90" s="88"/>
      <c r="N90" s="88"/>
      <c r="O90" s="89"/>
      <c r="P90" s="90"/>
    </row>
    <row r="91" spans="2:19" s="91" customFormat="1" x14ac:dyDescent="0.25">
      <c r="B91" s="290" t="s">
        <v>58</v>
      </c>
      <c r="C91" s="291"/>
      <c r="D91" s="291"/>
      <c r="E91" s="291"/>
      <c r="F91" s="291"/>
      <c r="G91" s="291"/>
      <c r="H91" s="291"/>
      <c r="I91" s="291"/>
      <c r="J91" s="291"/>
      <c r="K91" s="131"/>
      <c r="L91" s="131"/>
      <c r="M91" s="131"/>
      <c r="N91" s="131"/>
      <c r="O91" s="332">
        <f>O56+O66+O69+O78+O88</f>
        <v>0</v>
      </c>
      <c r="P91" s="333"/>
      <c r="S91" s="189"/>
    </row>
    <row r="92" spans="2:19" s="38" customFormat="1" ht="6.75" customHeight="1" x14ac:dyDescent="0.25">
      <c r="B92" s="79"/>
      <c r="C92" s="129"/>
      <c r="D92" s="129"/>
      <c r="E92" s="129"/>
      <c r="F92" s="129"/>
      <c r="G92" s="129"/>
      <c r="H92" s="129"/>
      <c r="I92" s="129"/>
      <c r="J92" s="129"/>
      <c r="K92" s="129"/>
      <c r="L92" s="129"/>
      <c r="M92" s="129"/>
      <c r="N92" s="129"/>
      <c r="O92" s="92"/>
      <c r="P92" s="93"/>
      <c r="S92" s="188"/>
    </row>
    <row r="93" spans="2:19" s="38" customFormat="1" ht="15" customHeight="1" x14ac:dyDescent="0.25">
      <c r="B93" s="307" t="s">
        <v>104</v>
      </c>
      <c r="C93" s="308"/>
      <c r="D93" s="308"/>
      <c r="E93" s="308"/>
      <c r="F93" s="308"/>
      <c r="G93" s="308"/>
      <c r="H93" s="308"/>
      <c r="I93" s="309"/>
      <c r="J93" s="334">
        <v>0.13500000000000001</v>
      </c>
      <c r="K93" s="334"/>
      <c r="L93" s="78" t="s">
        <v>12</v>
      </c>
      <c r="M93" s="330">
        <f>O56+O69+O88</f>
        <v>0</v>
      </c>
      <c r="N93" s="330"/>
      <c r="O93" s="194">
        <f>M93*J93</f>
        <v>0</v>
      </c>
      <c r="P93" s="195"/>
      <c r="S93" s="188"/>
    </row>
    <row r="94" spans="2:19" s="38" customFormat="1" x14ac:dyDescent="0.25">
      <c r="B94" s="307" t="s">
        <v>130</v>
      </c>
      <c r="C94" s="308"/>
      <c r="D94" s="308"/>
      <c r="E94" s="308"/>
      <c r="F94" s="308"/>
      <c r="G94" s="308"/>
      <c r="H94" s="308"/>
      <c r="I94" s="309"/>
      <c r="J94" s="331">
        <v>0.23</v>
      </c>
      <c r="K94" s="331"/>
      <c r="L94" s="78" t="s">
        <v>12</v>
      </c>
      <c r="M94" s="330">
        <f>O66</f>
        <v>0</v>
      </c>
      <c r="N94" s="330"/>
      <c r="O94" s="194">
        <f>M94*J94</f>
        <v>0</v>
      </c>
      <c r="P94" s="195"/>
      <c r="S94" s="188"/>
    </row>
    <row r="95" spans="2:19" s="38" customFormat="1" ht="13.15" customHeight="1" x14ac:dyDescent="0.25">
      <c r="B95" s="310" t="s">
        <v>123</v>
      </c>
      <c r="C95" s="311"/>
      <c r="D95" s="311"/>
      <c r="E95" s="311"/>
      <c r="F95" s="311"/>
      <c r="G95" s="311"/>
      <c r="H95" s="311"/>
      <c r="I95" s="312"/>
      <c r="J95" s="313">
        <v>1</v>
      </c>
      <c r="K95" s="314"/>
      <c r="L95" s="317" t="s">
        <v>51</v>
      </c>
      <c r="M95" s="319"/>
      <c r="N95" s="320"/>
      <c r="O95" s="326">
        <f>M95*J95</f>
        <v>0</v>
      </c>
      <c r="P95" s="327"/>
      <c r="S95" s="188"/>
    </row>
    <row r="96" spans="2:19" s="38" customFormat="1" ht="31.5" customHeight="1" x14ac:dyDescent="0.25">
      <c r="B96" s="305" t="s">
        <v>124</v>
      </c>
      <c r="C96" s="306"/>
      <c r="D96" s="306"/>
      <c r="E96" s="306"/>
      <c r="F96" s="306"/>
      <c r="G96" s="306"/>
      <c r="H96" s="306"/>
      <c r="I96" s="306"/>
      <c r="J96" s="315"/>
      <c r="K96" s="316"/>
      <c r="L96" s="318"/>
      <c r="M96" s="321"/>
      <c r="N96" s="322"/>
      <c r="O96" s="328"/>
      <c r="P96" s="329"/>
      <c r="S96" s="188"/>
    </row>
    <row r="97" spans="2:19" s="38" customFormat="1" ht="6.75" customHeight="1" x14ac:dyDescent="0.25">
      <c r="B97" s="79"/>
      <c r="C97" s="94"/>
      <c r="P97" s="81"/>
      <c r="S97" s="188"/>
    </row>
    <row r="98" spans="2:19" s="38" customFormat="1" x14ac:dyDescent="0.25">
      <c r="B98" s="290" t="s">
        <v>59</v>
      </c>
      <c r="C98" s="291"/>
      <c r="D98" s="291"/>
      <c r="E98" s="291"/>
      <c r="F98" s="291"/>
      <c r="G98" s="291"/>
      <c r="H98" s="291"/>
      <c r="I98" s="291"/>
      <c r="J98" s="291"/>
      <c r="K98" s="131"/>
      <c r="L98" s="131"/>
      <c r="M98" s="131"/>
      <c r="N98" s="131"/>
      <c r="O98" s="194">
        <f>O91+O93+O94+O95</f>
        <v>0</v>
      </c>
      <c r="P98" s="195"/>
      <c r="S98" s="188"/>
    </row>
    <row r="99" spans="2:19" s="38" customFormat="1" ht="6.75" customHeight="1" thickBot="1" x14ac:dyDescent="0.3">
      <c r="B99" s="95"/>
      <c r="C99" s="96"/>
      <c r="D99" s="97"/>
      <c r="E99" s="97"/>
      <c r="F99" s="97"/>
      <c r="G99" s="97"/>
      <c r="H99" s="97"/>
      <c r="I99" s="97"/>
      <c r="J99" s="97"/>
      <c r="K99" s="97"/>
      <c r="L99" s="97"/>
      <c r="M99" s="97"/>
      <c r="N99" s="97"/>
      <c r="O99" s="97"/>
      <c r="P99" s="98"/>
      <c r="S99" s="188"/>
    </row>
    <row r="100" spans="2:19" s="38" customFormat="1" ht="6.75" customHeight="1" thickBot="1" x14ac:dyDescent="0.3">
      <c r="B100" s="72"/>
      <c r="C100" s="99"/>
      <c r="D100" s="100"/>
      <c r="E100" s="101"/>
      <c r="F100" s="101"/>
      <c r="G100" s="100"/>
      <c r="H100" s="100"/>
      <c r="I100" s="100"/>
      <c r="J100" s="100"/>
      <c r="K100" s="100"/>
      <c r="L100" s="100"/>
      <c r="M100" s="100"/>
      <c r="N100" s="100"/>
      <c r="O100" s="100"/>
      <c r="P100" s="102"/>
      <c r="S100" s="188"/>
    </row>
    <row r="101" spans="2:19" ht="13.5" thickBot="1" x14ac:dyDescent="0.3">
      <c r="B101" s="65" t="s">
        <v>22</v>
      </c>
      <c r="C101" s="94"/>
      <c r="D101" s="38"/>
      <c r="E101" s="275">
        <f>E22/1000</f>
        <v>0</v>
      </c>
      <c r="F101" s="276"/>
      <c r="G101" s="38" t="s">
        <v>14</v>
      </c>
      <c r="H101" s="38"/>
      <c r="I101" s="38"/>
      <c r="J101" s="279" t="s">
        <v>106</v>
      </c>
      <c r="K101" s="279"/>
      <c r="L101" s="279"/>
      <c r="M101" s="279"/>
      <c r="N101" s="280"/>
      <c r="O101" s="277" t="e">
        <f>O91/E101</f>
        <v>#DIV/0!</v>
      </c>
      <c r="P101" s="278"/>
    </row>
    <row r="102" spans="2:19" ht="13.5" thickBot="1" x14ac:dyDescent="0.3">
      <c r="B102" s="65"/>
      <c r="C102" s="94"/>
      <c r="D102" s="38"/>
      <c r="E102" s="304"/>
      <c r="F102" s="304"/>
      <c r="G102" s="38"/>
      <c r="H102" s="38"/>
      <c r="I102" s="38"/>
      <c r="J102" s="279" t="s">
        <v>107</v>
      </c>
      <c r="K102" s="279"/>
      <c r="L102" s="279"/>
      <c r="M102" s="279"/>
      <c r="N102" s="280"/>
      <c r="O102" s="277" t="e">
        <f>O98/E101</f>
        <v>#DIV/0!</v>
      </c>
      <c r="P102" s="278"/>
    </row>
    <row r="103" spans="2:19" ht="7.5" customHeight="1" thickBot="1" x14ac:dyDescent="0.3">
      <c r="B103" s="4"/>
      <c r="C103" s="96"/>
      <c r="D103" s="97"/>
      <c r="E103" s="103"/>
      <c r="F103" s="103"/>
      <c r="G103" s="97"/>
      <c r="H103" s="97"/>
      <c r="I103" s="97"/>
      <c r="J103" s="104"/>
      <c r="K103" s="104"/>
      <c r="L103" s="104"/>
      <c r="M103" s="104"/>
      <c r="N103" s="104"/>
      <c r="O103" s="105"/>
      <c r="P103" s="106"/>
    </row>
    <row r="104" spans="2:19" ht="6.75" customHeight="1" thickBot="1" x14ac:dyDescent="0.3">
      <c r="B104" s="107"/>
      <c r="C104" s="99"/>
      <c r="D104" s="100"/>
      <c r="E104" s="100"/>
      <c r="F104" s="100"/>
      <c r="G104" s="100"/>
      <c r="H104" s="100"/>
      <c r="I104" s="100"/>
      <c r="J104" s="100"/>
      <c r="K104" s="100"/>
      <c r="L104" s="100"/>
      <c r="M104" s="100"/>
      <c r="N104" s="100"/>
      <c r="O104" s="108"/>
      <c r="P104" s="109"/>
    </row>
    <row r="105" spans="2:19" ht="17.25" customHeight="1" x14ac:dyDescent="0.25">
      <c r="B105" s="62" t="s">
        <v>100</v>
      </c>
      <c r="C105" s="99"/>
      <c r="D105" s="100"/>
      <c r="E105" s="100"/>
      <c r="F105" s="100"/>
      <c r="G105" s="100"/>
      <c r="H105" s="100"/>
      <c r="I105" s="100"/>
      <c r="J105" s="100"/>
      <c r="K105" s="100"/>
      <c r="L105" s="100"/>
      <c r="M105" s="100"/>
      <c r="N105" s="100"/>
      <c r="O105" s="108"/>
      <c r="P105" s="110"/>
    </row>
    <row r="106" spans="2:19" ht="60" customHeight="1" thickBot="1" x14ac:dyDescent="0.3">
      <c r="B106" s="296"/>
      <c r="C106" s="297"/>
      <c r="D106" s="297"/>
      <c r="E106" s="297"/>
      <c r="F106" s="297"/>
      <c r="G106" s="297"/>
      <c r="H106" s="297"/>
      <c r="I106" s="297"/>
      <c r="J106" s="297"/>
      <c r="K106" s="297"/>
      <c r="L106" s="297"/>
      <c r="M106" s="297"/>
      <c r="N106" s="297"/>
      <c r="O106" s="297"/>
      <c r="P106" s="298"/>
    </row>
    <row r="107" spans="2:19" ht="6.75" customHeight="1" thickBot="1" x14ac:dyDescent="0.3">
      <c r="B107" s="301"/>
      <c r="C107" s="302"/>
      <c r="D107" s="302"/>
      <c r="E107" s="302"/>
      <c r="F107" s="302"/>
      <c r="G107" s="302"/>
      <c r="H107" s="302"/>
      <c r="I107" s="302"/>
      <c r="J107" s="302"/>
      <c r="K107" s="302"/>
      <c r="L107" s="302"/>
      <c r="M107" s="302"/>
      <c r="N107" s="302"/>
      <c r="O107" s="302"/>
      <c r="P107" s="303"/>
    </row>
    <row r="108" spans="2:19" ht="6.75" customHeight="1" thickBot="1" x14ac:dyDescent="0.3">
      <c r="B108" s="301"/>
      <c r="C108" s="302"/>
      <c r="D108" s="302"/>
      <c r="E108" s="302"/>
      <c r="F108" s="302"/>
      <c r="G108" s="302"/>
      <c r="H108" s="302"/>
      <c r="I108" s="302"/>
      <c r="J108" s="302"/>
      <c r="K108" s="302"/>
      <c r="L108" s="302"/>
      <c r="M108" s="302"/>
      <c r="N108" s="302"/>
      <c r="O108" s="302"/>
      <c r="P108" s="303"/>
    </row>
    <row r="109" spans="2:19" s="38" customFormat="1" ht="12.75" customHeight="1" x14ac:dyDescent="0.25">
      <c r="B109" s="111" t="s">
        <v>2</v>
      </c>
      <c r="C109" s="295" t="s">
        <v>3</v>
      </c>
      <c r="D109" s="295"/>
      <c r="E109" s="295"/>
      <c r="F109" s="295"/>
      <c r="G109" s="299" t="s">
        <v>4</v>
      </c>
      <c r="H109" s="299"/>
      <c r="I109" s="299"/>
      <c r="J109" s="299"/>
      <c r="K109" s="299" t="s">
        <v>5</v>
      </c>
      <c r="L109" s="299"/>
      <c r="M109" s="299"/>
      <c r="N109" s="299" t="s">
        <v>6</v>
      </c>
      <c r="O109" s="299"/>
      <c r="P109" s="300"/>
      <c r="S109" s="188"/>
    </row>
    <row r="110" spans="2:19" ht="12.75" customHeight="1" x14ac:dyDescent="0.25">
      <c r="B110" s="52"/>
      <c r="C110" s="281"/>
      <c r="D110" s="281"/>
      <c r="E110" s="281"/>
      <c r="F110" s="281"/>
      <c r="G110" s="284"/>
      <c r="H110" s="285"/>
      <c r="I110" s="285"/>
      <c r="J110" s="286"/>
      <c r="K110" s="284"/>
      <c r="L110" s="285"/>
      <c r="M110" s="286"/>
      <c r="N110" s="241">
        <f>L12</f>
        <v>0</v>
      </c>
      <c r="O110" s="242"/>
      <c r="P110" s="243"/>
    </row>
    <row r="111" spans="2:19" x14ac:dyDescent="0.25">
      <c r="B111" s="52"/>
      <c r="C111" s="281"/>
      <c r="D111" s="281"/>
      <c r="E111" s="281"/>
      <c r="F111" s="281"/>
      <c r="G111" s="224"/>
      <c r="H111" s="224"/>
      <c r="I111" s="224"/>
      <c r="J111" s="224"/>
      <c r="K111" s="224"/>
      <c r="L111" s="224"/>
      <c r="M111" s="224"/>
      <c r="N111" s="282"/>
      <c r="O111" s="224"/>
      <c r="P111" s="283"/>
    </row>
    <row r="112" spans="2:19" ht="6.75" customHeight="1" thickBot="1" x14ac:dyDescent="0.3">
      <c r="B112" s="221"/>
      <c r="C112" s="222"/>
      <c r="D112" s="222"/>
      <c r="E112" s="222"/>
      <c r="F112" s="222"/>
      <c r="G112" s="222"/>
      <c r="H112" s="222"/>
      <c r="I112" s="222"/>
      <c r="J112" s="222"/>
      <c r="K112" s="222"/>
      <c r="L112" s="222"/>
      <c r="M112" s="222"/>
      <c r="N112" s="222"/>
      <c r="O112" s="222"/>
      <c r="P112" s="223"/>
    </row>
    <row r="113" spans="2:16" ht="6.75" customHeight="1" x14ac:dyDescent="0.25">
      <c r="B113" s="107"/>
      <c r="C113" s="63"/>
      <c r="D113" s="87"/>
      <c r="E113" s="63"/>
      <c r="F113" s="63"/>
      <c r="G113" s="63"/>
      <c r="H113" s="63"/>
      <c r="I113" s="63"/>
      <c r="J113" s="63"/>
      <c r="K113" s="63"/>
      <c r="L113" s="63"/>
      <c r="M113" s="63"/>
      <c r="N113" s="63"/>
      <c r="O113" s="63"/>
      <c r="P113" s="64"/>
    </row>
    <row r="114" spans="2:16" ht="66.599999999999994" customHeight="1" thickBot="1" x14ac:dyDescent="0.3">
      <c r="B114" s="4" t="s">
        <v>21</v>
      </c>
      <c r="C114" s="287" t="s">
        <v>144</v>
      </c>
      <c r="D114" s="288"/>
      <c r="E114" s="288"/>
      <c r="F114" s="288"/>
      <c r="G114" s="288"/>
      <c r="H114" s="288"/>
      <c r="I114" s="288"/>
      <c r="J114" s="288"/>
      <c r="K114" s="288"/>
      <c r="L114" s="288"/>
      <c r="M114" s="288"/>
      <c r="N114" s="288"/>
      <c r="O114" s="288"/>
      <c r="P114" s="289"/>
    </row>
    <row r="115" spans="2:16" ht="8.1" customHeight="1" x14ac:dyDescent="0.25">
      <c r="C115" s="231"/>
      <c r="D115" s="231"/>
      <c r="E115" s="231"/>
      <c r="F115" s="231"/>
      <c r="G115" s="231"/>
      <c r="H115" s="231"/>
      <c r="I115" s="231"/>
      <c r="J115" s="231"/>
      <c r="K115" s="231"/>
      <c r="L115" s="231"/>
      <c r="M115" s="231"/>
      <c r="N115" s="231"/>
      <c r="O115" s="231"/>
      <c r="P115" s="231"/>
    </row>
    <row r="116" spans="2:16" x14ac:dyDescent="0.25">
      <c r="C116" s="231"/>
      <c r="D116" s="231"/>
      <c r="E116" s="231"/>
      <c r="F116" s="231"/>
      <c r="G116" s="231"/>
      <c r="H116" s="231"/>
      <c r="I116" s="231"/>
      <c r="J116" s="231"/>
      <c r="K116" s="231"/>
      <c r="L116" s="231"/>
      <c r="M116" s="231"/>
      <c r="N116" s="231"/>
      <c r="O116" s="231"/>
      <c r="P116" s="231"/>
    </row>
    <row r="117" spans="2:16" ht="12" customHeight="1" x14ac:dyDescent="0.25">
      <c r="C117" s="231"/>
      <c r="D117" s="231"/>
      <c r="E117" s="231"/>
      <c r="F117" s="231"/>
      <c r="G117" s="231"/>
      <c r="H117" s="231"/>
      <c r="I117" s="231"/>
      <c r="J117" s="231"/>
      <c r="K117" s="231"/>
      <c r="L117" s="231"/>
      <c r="M117" s="231"/>
      <c r="N117" s="231"/>
      <c r="O117" s="231"/>
      <c r="P117" s="231"/>
    </row>
  </sheetData>
  <sheetProtection algorithmName="SHA-512" hashValue="2+Ys0g9P65lN8yZyUYX+TpwL93s2XMxiJVi69sCc1a1AdfTayN90K3WhLG1jljkkWB/RkspxqFP3u3wOhZMoZw==" saltValue="FlOIr0uvlBlVUqZr1MULVw==" spinCount="100000" sheet="1" selectLockedCells="1"/>
  <mergeCells count="282">
    <mergeCell ref="O62:P62"/>
    <mergeCell ref="O63:P63"/>
    <mergeCell ref="O64:P64"/>
    <mergeCell ref="O65:P65"/>
    <mergeCell ref="M59:N59"/>
    <mergeCell ref="M60:N60"/>
    <mergeCell ref="M61:N61"/>
    <mergeCell ref="D59:J59"/>
    <mergeCell ref="D60:J60"/>
    <mergeCell ref="D61:J61"/>
    <mergeCell ref="D62:J62"/>
    <mergeCell ref="D63:J63"/>
    <mergeCell ref="D64:J64"/>
    <mergeCell ref="D65:J65"/>
    <mergeCell ref="K61:L61"/>
    <mergeCell ref="K62:L62"/>
    <mergeCell ref="K63:L63"/>
    <mergeCell ref="K64:L64"/>
    <mergeCell ref="K65:L65"/>
    <mergeCell ref="M62:N62"/>
    <mergeCell ref="M63:N63"/>
    <mergeCell ref="M64:N64"/>
    <mergeCell ref="M65:N65"/>
    <mergeCell ref="O59:P59"/>
    <mergeCell ref="O60:P60"/>
    <mergeCell ref="O61:P61"/>
    <mergeCell ref="K58:L58"/>
    <mergeCell ref="D68:J68"/>
    <mergeCell ref="K68:L68"/>
    <mergeCell ref="D58:F58"/>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O95:P96"/>
    <mergeCell ref="M94:N94"/>
    <mergeCell ref="O94:P94"/>
    <mergeCell ref="J94:K94"/>
    <mergeCell ref="B91:J91"/>
    <mergeCell ref="O91:P91"/>
    <mergeCell ref="B98:J98"/>
    <mergeCell ref="O98:P98"/>
    <mergeCell ref="C86:F86"/>
    <mergeCell ref="G86:H86"/>
    <mergeCell ref="O86:P86"/>
    <mergeCell ref="C78:J78"/>
    <mergeCell ref="K78:L78"/>
    <mergeCell ref="M78:N78"/>
    <mergeCell ref="C109:F109"/>
    <mergeCell ref="B106:P106"/>
    <mergeCell ref="N109:P109"/>
    <mergeCell ref="K109:M109"/>
    <mergeCell ref="G109:J109"/>
    <mergeCell ref="B107:P107"/>
    <mergeCell ref="B108:P108"/>
    <mergeCell ref="E102:F102"/>
    <mergeCell ref="O102:P102"/>
    <mergeCell ref="J102:N102"/>
    <mergeCell ref="B96:I96"/>
    <mergeCell ref="B94:I94"/>
    <mergeCell ref="B95:I95"/>
    <mergeCell ref="J95:K96"/>
    <mergeCell ref="L95:L96"/>
    <mergeCell ref="M95:N96"/>
    <mergeCell ref="E101:F101"/>
    <mergeCell ref="O101:P101"/>
    <mergeCell ref="J101:N101"/>
    <mergeCell ref="C115:P115"/>
    <mergeCell ref="C116:P117"/>
    <mergeCell ref="C110:F110"/>
    <mergeCell ref="C111:F111"/>
    <mergeCell ref="N111:P111"/>
    <mergeCell ref="N110:P110"/>
    <mergeCell ref="K111:M111"/>
    <mergeCell ref="K110:M110"/>
    <mergeCell ref="G111:J111"/>
    <mergeCell ref="G110:J110"/>
    <mergeCell ref="C114:P114"/>
    <mergeCell ref="B112:P112"/>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M52:N52"/>
    <mergeCell ref="O52:P52"/>
    <mergeCell ref="M33:N33"/>
    <mergeCell ref="M41:N41"/>
    <mergeCell ref="M42:N42"/>
    <mergeCell ref="M43:N43"/>
    <mergeCell ref="C34:J34"/>
    <mergeCell ref="E22:I22"/>
    <mergeCell ref="E20:I20"/>
    <mergeCell ref="E18:I18"/>
    <mergeCell ref="O39:P39"/>
    <mergeCell ref="O40:P40"/>
    <mergeCell ref="K40:L40"/>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D44:J44"/>
    <mergeCell ref="C39:J39"/>
    <mergeCell ref="D41:J41"/>
    <mergeCell ref="D37:J37"/>
    <mergeCell ref="D36:J36"/>
    <mergeCell ref="D42:J42"/>
    <mergeCell ref="D38:J38"/>
    <mergeCell ref="K38:L38"/>
    <mergeCell ref="M38:N38"/>
    <mergeCell ref="M36:N36"/>
    <mergeCell ref="M37:N37"/>
    <mergeCell ref="M39:N39"/>
    <mergeCell ref="M40:N40"/>
    <mergeCell ref="K36:L36"/>
    <mergeCell ref="K37:L37"/>
    <mergeCell ref="K39:L39"/>
    <mergeCell ref="C40:J40"/>
    <mergeCell ref="K41:L41"/>
    <mergeCell ref="K42:L42"/>
    <mergeCell ref="K43:L43"/>
    <mergeCell ref="N26:P26"/>
    <mergeCell ref="N24:P24"/>
    <mergeCell ref="N22:P22"/>
    <mergeCell ref="N20:P20"/>
    <mergeCell ref="N18:P18"/>
    <mergeCell ref="E26:I26"/>
    <mergeCell ref="E24:I24"/>
    <mergeCell ref="J28:M28"/>
    <mergeCell ref="D43:J43"/>
    <mergeCell ref="O38:P38"/>
    <mergeCell ref="M34:N34"/>
    <mergeCell ref="M35:N35"/>
    <mergeCell ref="K34:L34"/>
    <mergeCell ref="K35:L35"/>
    <mergeCell ref="O37:P37"/>
    <mergeCell ref="O41:P41"/>
    <mergeCell ref="O42:P42"/>
    <mergeCell ref="O43:P43"/>
    <mergeCell ref="B18:D18"/>
    <mergeCell ref="B20:D20"/>
    <mergeCell ref="B22:D22"/>
    <mergeCell ref="B26:D26"/>
    <mergeCell ref="O33:P33"/>
    <mergeCell ref="K33:L33"/>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D35:J35"/>
    <mergeCell ref="O48:P48"/>
    <mergeCell ref="O49:P49"/>
    <mergeCell ref="O44:P44"/>
    <mergeCell ref="O45:P45"/>
    <mergeCell ref="O46:P46"/>
    <mergeCell ref="B14:D14"/>
    <mergeCell ref="E14:G14"/>
    <mergeCell ref="H14:K14"/>
    <mergeCell ref="L14:P14"/>
    <mergeCell ref="E30:P30"/>
    <mergeCell ref="N28:P28"/>
    <mergeCell ref="E28:I28"/>
    <mergeCell ref="C32:P32"/>
    <mergeCell ref="O34:P34"/>
    <mergeCell ref="O35:P35"/>
    <mergeCell ref="O36:P36"/>
    <mergeCell ref="J20:M20"/>
    <mergeCell ref="J18:M18"/>
    <mergeCell ref="D33:J33"/>
    <mergeCell ref="B15:P15"/>
    <mergeCell ref="J26:M26"/>
    <mergeCell ref="J24:M24"/>
    <mergeCell ref="J22:M22"/>
    <mergeCell ref="O54:P54"/>
    <mergeCell ref="D55:J55"/>
    <mergeCell ref="K49:L49"/>
    <mergeCell ref="M44:N44"/>
    <mergeCell ref="M45:N45"/>
    <mergeCell ref="M46:N46"/>
    <mergeCell ref="M47:N47"/>
    <mergeCell ref="M48:N48"/>
    <mergeCell ref="M49:N49"/>
    <mergeCell ref="O47:P47"/>
    <mergeCell ref="D49:J49"/>
    <mergeCell ref="D48:J48"/>
    <mergeCell ref="K44:L44"/>
    <mergeCell ref="K45:L45"/>
    <mergeCell ref="K46:L46"/>
    <mergeCell ref="K47:L47"/>
    <mergeCell ref="K48:L48"/>
    <mergeCell ref="D51:J51"/>
    <mergeCell ref="D50:J50"/>
    <mergeCell ref="K53:L53"/>
    <mergeCell ref="M53:N53"/>
    <mergeCell ref="D47:J47"/>
    <mergeCell ref="D46:J46"/>
    <mergeCell ref="D45:J45"/>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R35"/>
  <sheetViews>
    <sheetView showZeros="0" zoomScaleNormal="100" zoomScaleSheetLayoutView="115" workbookViewId="0">
      <selection activeCell="F23" sqref="F23:G23"/>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18" ht="15.75" customHeight="1" x14ac:dyDescent="0.25">
      <c r="A2" s="230" t="s">
        <v>167</v>
      </c>
      <c r="B2" s="230"/>
      <c r="C2" s="230"/>
      <c r="D2" s="230"/>
      <c r="E2" s="230"/>
      <c r="F2" s="230"/>
      <c r="G2" s="230"/>
      <c r="H2" s="230"/>
      <c r="I2" s="230"/>
      <c r="J2" s="230"/>
      <c r="K2" s="230"/>
    </row>
    <row r="3" spans="1:18" ht="15" customHeight="1" x14ac:dyDescent="0.25">
      <c r="A3" s="230"/>
      <c r="B3" s="230"/>
      <c r="C3" s="230"/>
      <c r="D3" s="230"/>
      <c r="E3" s="230"/>
      <c r="F3" s="230"/>
      <c r="G3" s="230"/>
      <c r="H3" s="230"/>
      <c r="I3" s="230"/>
      <c r="J3" s="230"/>
      <c r="K3" s="230"/>
    </row>
    <row r="4" spans="1:18" ht="15" customHeight="1" x14ac:dyDescent="0.25">
      <c r="A4" s="230"/>
      <c r="B4" s="230"/>
      <c r="C4" s="230"/>
      <c r="D4" s="230"/>
      <c r="E4" s="230"/>
      <c r="F4" s="230"/>
      <c r="G4" s="230"/>
      <c r="H4" s="230"/>
      <c r="I4" s="230"/>
      <c r="J4" s="230"/>
      <c r="K4" s="230"/>
    </row>
    <row r="5" spans="1:18" ht="15" customHeight="1" x14ac:dyDescent="0.25">
      <c r="A5" s="230"/>
      <c r="B5" s="230"/>
      <c r="C5" s="230"/>
      <c r="D5" s="230"/>
      <c r="E5" s="230"/>
      <c r="F5" s="230"/>
      <c r="G5" s="230"/>
      <c r="H5" s="230"/>
      <c r="I5" s="230"/>
      <c r="J5" s="230"/>
      <c r="K5" s="230"/>
    </row>
    <row r="6" spans="1:18" ht="6" customHeight="1" x14ac:dyDescent="0.25">
      <c r="A6" s="230"/>
      <c r="B6" s="230"/>
      <c r="C6" s="230"/>
      <c r="D6" s="230"/>
      <c r="E6" s="230"/>
      <c r="F6" s="230"/>
      <c r="G6" s="230"/>
      <c r="H6" s="230"/>
      <c r="I6" s="230"/>
      <c r="J6" s="230"/>
      <c r="K6" s="230"/>
    </row>
    <row r="7" spans="1:18" ht="46.15" customHeight="1" thickBot="1" x14ac:dyDescent="0.3">
      <c r="A7" s="344" t="s">
        <v>170</v>
      </c>
      <c r="B7" s="344"/>
      <c r="C7" s="344"/>
      <c r="D7" s="344"/>
      <c r="E7" s="344"/>
      <c r="F7" s="344"/>
      <c r="G7" s="344"/>
      <c r="H7" s="344"/>
      <c r="I7" s="344"/>
      <c r="J7" s="344"/>
      <c r="K7" s="344"/>
      <c r="M7" s="169"/>
      <c r="N7" s="169"/>
      <c r="O7" s="169"/>
      <c r="P7" s="169"/>
      <c r="Q7" s="169"/>
      <c r="R7" s="169"/>
    </row>
    <row r="8" spans="1:18" ht="15" customHeight="1" x14ac:dyDescent="0.25">
      <c r="A8" s="345" t="s">
        <v>7</v>
      </c>
      <c r="B8" s="346"/>
      <c r="C8" s="346"/>
      <c r="D8" s="347">
        <f>'Cost Estimate'!E8</f>
        <v>0</v>
      </c>
      <c r="E8" s="348"/>
      <c r="F8" s="348"/>
      <c r="G8" s="348"/>
      <c r="H8" s="348"/>
      <c r="I8" s="348"/>
      <c r="J8" s="348"/>
      <c r="K8" s="349"/>
      <c r="M8" s="373"/>
      <c r="N8" s="373"/>
      <c r="O8" s="373"/>
      <c r="P8" s="373"/>
      <c r="Q8" s="373"/>
      <c r="R8" s="373"/>
    </row>
    <row r="9" spans="1:18" ht="6.75" customHeight="1" x14ac:dyDescent="0.25">
      <c r="A9" s="341"/>
      <c r="B9" s="342"/>
      <c r="C9" s="342"/>
      <c r="D9" s="342"/>
      <c r="E9" s="342"/>
      <c r="F9" s="342"/>
      <c r="G9" s="342"/>
      <c r="H9" s="342"/>
      <c r="I9" s="342"/>
      <c r="J9" s="342"/>
      <c r="K9" s="343"/>
      <c r="M9" s="169"/>
      <c r="N9" s="169"/>
      <c r="O9" s="169"/>
      <c r="P9" s="169"/>
      <c r="Q9" s="169"/>
      <c r="R9" s="169"/>
    </row>
    <row r="10" spans="1:18" ht="15" customHeight="1" x14ac:dyDescent="0.25">
      <c r="A10" s="350" t="s">
        <v>127</v>
      </c>
      <c r="B10" s="351"/>
      <c r="C10" s="351"/>
      <c r="D10" s="352">
        <f>'Cost Estimate'!E10</f>
        <v>0</v>
      </c>
      <c r="E10" s="353"/>
      <c r="F10" s="351" t="s">
        <v>147</v>
      </c>
      <c r="G10" s="351"/>
      <c r="H10" s="351"/>
      <c r="I10" s="351"/>
      <c r="J10" s="354">
        <f>'Cost Estimate'!L10</f>
        <v>0</v>
      </c>
      <c r="K10" s="355"/>
      <c r="M10" s="373"/>
      <c r="N10" s="373"/>
      <c r="O10" s="373"/>
      <c r="P10" s="373"/>
      <c r="Q10" s="373"/>
      <c r="R10" s="373"/>
    </row>
    <row r="11" spans="1:18" ht="6.75" customHeight="1" x14ac:dyDescent="0.25">
      <c r="A11" s="341"/>
      <c r="B11" s="342"/>
      <c r="C11" s="342"/>
      <c r="D11" s="342"/>
      <c r="E11" s="342"/>
      <c r="F11" s="342"/>
      <c r="G11" s="342"/>
      <c r="H11" s="342"/>
      <c r="I11" s="342"/>
      <c r="J11" s="342"/>
      <c r="K11" s="343"/>
      <c r="M11" s="169"/>
      <c r="N11" s="169"/>
      <c r="O11" s="169"/>
      <c r="P11" s="169"/>
      <c r="Q11" s="169"/>
      <c r="R11" s="169"/>
    </row>
    <row r="12" spans="1:18" ht="15" customHeight="1" x14ac:dyDescent="0.25">
      <c r="A12" s="350" t="s">
        <v>148</v>
      </c>
      <c r="B12" s="351"/>
      <c r="C12" s="351"/>
      <c r="D12" s="352">
        <f>'Cost Estimate'!E12</f>
        <v>0</v>
      </c>
      <c r="E12" s="353"/>
      <c r="F12" s="356" t="s">
        <v>149</v>
      </c>
      <c r="G12" s="357"/>
      <c r="H12" s="357"/>
      <c r="I12" s="357"/>
      <c r="J12" s="354">
        <f>'Cost Estimate'!L12</f>
        <v>0</v>
      </c>
      <c r="K12" s="355"/>
      <c r="M12" s="373"/>
      <c r="N12" s="373"/>
      <c r="O12" s="373"/>
      <c r="P12" s="373"/>
      <c r="Q12" s="373"/>
      <c r="R12" s="373"/>
    </row>
    <row r="13" spans="1:18" ht="6.75" customHeight="1" x14ac:dyDescent="0.25">
      <c r="A13" s="341"/>
      <c r="B13" s="342"/>
      <c r="C13" s="342"/>
      <c r="D13" s="342"/>
      <c r="E13" s="342"/>
      <c r="F13" s="342"/>
      <c r="G13" s="342"/>
      <c r="H13" s="342"/>
      <c r="I13" s="342"/>
      <c r="J13" s="342"/>
      <c r="K13" s="343"/>
      <c r="M13" s="169"/>
      <c r="N13" s="169"/>
      <c r="O13" s="169"/>
      <c r="P13" s="169"/>
      <c r="Q13" s="169"/>
      <c r="R13" s="169"/>
    </row>
    <row r="14" spans="1:18" ht="14.45" customHeight="1" x14ac:dyDescent="0.25">
      <c r="A14" s="350" t="s">
        <v>150</v>
      </c>
      <c r="B14" s="351"/>
      <c r="C14" s="351"/>
      <c r="D14" s="352">
        <f>'Cost Estimate'!E14</f>
        <v>0</v>
      </c>
      <c r="E14" s="358"/>
      <c r="F14" s="357" t="s">
        <v>78</v>
      </c>
      <c r="G14" s="357"/>
      <c r="H14" s="357"/>
      <c r="I14" s="357"/>
      <c r="J14" s="354">
        <f>'Cost Estimate'!L14</f>
        <v>0</v>
      </c>
      <c r="K14" s="355"/>
      <c r="M14" s="373"/>
      <c r="N14" s="373"/>
      <c r="O14" s="373"/>
      <c r="P14" s="373"/>
      <c r="Q14" s="373"/>
      <c r="R14" s="373"/>
    </row>
    <row r="15" spans="1:18" ht="13.5" thickBot="1" x14ac:dyDescent="0.3">
      <c r="A15" s="113"/>
      <c r="B15" s="114"/>
      <c r="C15" s="114"/>
      <c r="D15" s="114"/>
      <c r="E15" s="114"/>
      <c r="F15" s="114"/>
      <c r="G15" s="114"/>
      <c r="H15" s="114"/>
      <c r="I15" s="114"/>
      <c r="J15" s="114"/>
      <c r="K15" s="115"/>
      <c r="M15" s="169"/>
      <c r="N15" s="169"/>
      <c r="O15" s="169"/>
      <c r="P15" s="169"/>
      <c r="Q15" s="169"/>
      <c r="R15" s="169"/>
    </row>
    <row r="16" spans="1:18" s="38" customFormat="1" x14ac:dyDescent="0.25">
      <c r="A16" s="116">
        <v>1</v>
      </c>
      <c r="B16" s="117" t="s">
        <v>168</v>
      </c>
      <c r="C16" s="118"/>
      <c r="D16" s="118"/>
      <c r="E16" s="118"/>
      <c r="F16" s="118"/>
      <c r="G16" s="118"/>
      <c r="H16" s="118"/>
      <c r="I16" s="118"/>
      <c r="J16" s="118"/>
      <c r="K16" s="119"/>
      <c r="M16" s="170"/>
      <c r="N16" s="170"/>
      <c r="O16" s="170"/>
      <c r="P16" s="170"/>
      <c r="Q16" s="170"/>
      <c r="R16" s="170"/>
    </row>
    <row r="17" spans="1:18" ht="15" customHeight="1" x14ac:dyDescent="0.25">
      <c r="A17" s="18"/>
      <c r="B17" s="112">
        <v>1.1000000000000001</v>
      </c>
      <c r="C17" s="359" t="s">
        <v>151</v>
      </c>
      <c r="D17" s="360"/>
      <c r="E17" s="361"/>
      <c r="F17" s="362">
        <v>1</v>
      </c>
      <c r="G17" s="362"/>
      <c r="H17" s="78" t="s">
        <v>51</v>
      </c>
      <c r="I17" s="126">
        <f>'Cost Estimate'!O59</f>
        <v>0</v>
      </c>
      <c r="J17" s="264">
        <f>F17*I17</f>
        <v>0</v>
      </c>
      <c r="K17" s="363"/>
      <c r="M17" s="373"/>
      <c r="N17" s="373"/>
      <c r="O17" s="373"/>
      <c r="P17" s="373"/>
      <c r="Q17" s="373"/>
      <c r="R17" s="373"/>
    </row>
    <row r="18" spans="1:18" ht="15" customHeight="1" x14ac:dyDescent="0.25">
      <c r="A18" s="18"/>
      <c r="B18" s="112">
        <v>1.2</v>
      </c>
      <c r="C18" s="359" t="s">
        <v>152</v>
      </c>
      <c r="D18" s="360"/>
      <c r="E18" s="361"/>
      <c r="F18" s="362">
        <v>1</v>
      </c>
      <c r="G18" s="362"/>
      <c r="H18" s="78" t="s">
        <v>51</v>
      </c>
      <c r="I18" s="126">
        <f>'Cost Estimate'!O60</f>
        <v>0</v>
      </c>
      <c r="J18" s="264">
        <f t="shared" ref="J18:J23" si="0">F18*I18</f>
        <v>0</v>
      </c>
      <c r="K18" s="363"/>
      <c r="M18" s="373"/>
      <c r="N18" s="373"/>
      <c r="O18" s="373"/>
      <c r="P18" s="373"/>
      <c r="Q18" s="373"/>
      <c r="R18" s="373"/>
    </row>
    <row r="19" spans="1:18" ht="15" customHeight="1" x14ac:dyDescent="0.25">
      <c r="A19" s="18"/>
      <c r="B19" s="112">
        <v>1.3</v>
      </c>
      <c r="C19" s="359" t="s">
        <v>153</v>
      </c>
      <c r="D19" s="360"/>
      <c r="E19" s="361"/>
      <c r="F19" s="362">
        <v>1</v>
      </c>
      <c r="G19" s="362"/>
      <c r="H19" s="78" t="s">
        <v>51</v>
      </c>
      <c r="I19" s="126">
        <f>'Cost Estimate'!O61</f>
        <v>0</v>
      </c>
      <c r="J19" s="264">
        <f t="shared" si="0"/>
        <v>0</v>
      </c>
      <c r="K19" s="363"/>
      <c r="M19" s="373"/>
      <c r="N19" s="373"/>
      <c r="O19" s="373"/>
      <c r="P19" s="373"/>
      <c r="Q19" s="373"/>
      <c r="R19" s="373"/>
    </row>
    <row r="20" spans="1:18" ht="15" customHeight="1" x14ac:dyDescent="0.25">
      <c r="A20" s="18"/>
      <c r="B20" s="112">
        <v>1.4</v>
      </c>
      <c r="C20" s="359" t="s">
        <v>154</v>
      </c>
      <c r="D20" s="360"/>
      <c r="E20" s="361"/>
      <c r="F20" s="362">
        <v>1</v>
      </c>
      <c r="G20" s="362"/>
      <c r="H20" s="78" t="s">
        <v>51</v>
      </c>
      <c r="I20" s="126">
        <f>'Cost Estimate'!O62</f>
        <v>0</v>
      </c>
      <c r="J20" s="264">
        <f t="shared" si="0"/>
        <v>0</v>
      </c>
      <c r="K20" s="363"/>
      <c r="M20" s="373"/>
      <c r="N20" s="373"/>
      <c r="O20" s="373"/>
      <c r="P20" s="373"/>
      <c r="Q20" s="373"/>
      <c r="R20" s="373"/>
    </row>
    <row r="21" spans="1:18" ht="15" customHeight="1" x14ac:dyDescent="0.25">
      <c r="A21" s="18"/>
      <c r="B21" s="112">
        <v>1.5</v>
      </c>
      <c r="C21" s="359" t="s">
        <v>155</v>
      </c>
      <c r="D21" s="360"/>
      <c r="E21" s="361"/>
      <c r="F21" s="362">
        <v>1</v>
      </c>
      <c r="G21" s="362"/>
      <c r="H21" s="78" t="s">
        <v>51</v>
      </c>
      <c r="I21" s="126">
        <f>'Cost Estimate'!O63</f>
        <v>0</v>
      </c>
      <c r="J21" s="264">
        <f t="shared" si="0"/>
        <v>0</v>
      </c>
      <c r="K21" s="363"/>
      <c r="M21" s="373"/>
      <c r="N21" s="373"/>
      <c r="O21" s="373"/>
      <c r="P21" s="373"/>
      <c r="Q21" s="373"/>
      <c r="R21" s="373"/>
    </row>
    <row r="22" spans="1:18" ht="15" customHeight="1" x14ac:dyDescent="0.25">
      <c r="A22" s="18"/>
      <c r="B22" s="112">
        <v>1.6</v>
      </c>
      <c r="C22" s="359" t="s">
        <v>156</v>
      </c>
      <c r="D22" s="360"/>
      <c r="E22" s="361"/>
      <c r="F22" s="362">
        <v>1</v>
      </c>
      <c r="G22" s="362"/>
      <c r="H22" s="78" t="s">
        <v>51</v>
      </c>
      <c r="I22" s="126">
        <f>'Cost Estimate'!O56+'Cost Estimate'!O64+'Cost Estimate'!O69+'Cost Estimate'!O78+'Cost Estimate'!O88</f>
        <v>0</v>
      </c>
      <c r="J22" s="264">
        <f t="shared" si="0"/>
        <v>0</v>
      </c>
      <c r="K22" s="363"/>
      <c r="M22" s="373"/>
      <c r="N22" s="373"/>
      <c r="O22" s="373"/>
      <c r="P22" s="373"/>
      <c r="Q22" s="373"/>
      <c r="R22" s="373"/>
    </row>
    <row r="23" spans="1:18" ht="15" customHeight="1" x14ac:dyDescent="0.25">
      <c r="A23" s="18"/>
      <c r="B23" s="112">
        <v>1.7</v>
      </c>
      <c r="C23" s="359" t="s">
        <v>157</v>
      </c>
      <c r="D23" s="360"/>
      <c r="E23" s="361"/>
      <c r="F23" s="362">
        <v>1</v>
      </c>
      <c r="G23" s="362"/>
      <c r="H23" s="78" t="s">
        <v>51</v>
      </c>
      <c r="I23" s="126">
        <f>'Cost Estimate'!O65</f>
        <v>0</v>
      </c>
      <c r="J23" s="264">
        <f t="shared" si="0"/>
        <v>0</v>
      </c>
      <c r="K23" s="363"/>
      <c r="M23" s="373"/>
      <c r="N23" s="373"/>
      <c r="O23" s="373"/>
      <c r="P23" s="373"/>
      <c r="Q23" s="373"/>
      <c r="R23" s="373"/>
    </row>
    <row r="24" spans="1:18" ht="6" customHeight="1" x14ac:dyDescent="0.25">
      <c r="A24" s="18"/>
      <c r="B24" s="227"/>
      <c r="C24" s="228"/>
      <c r="D24" s="228"/>
      <c r="E24" s="228"/>
      <c r="F24" s="228"/>
      <c r="G24" s="228"/>
      <c r="H24" s="228"/>
      <c r="I24" s="228"/>
      <c r="J24" s="228"/>
      <c r="K24" s="364"/>
      <c r="M24" s="169"/>
      <c r="N24" s="169"/>
      <c r="O24" s="169"/>
      <c r="P24" s="169"/>
      <c r="Q24" s="169"/>
      <c r="R24" s="169"/>
    </row>
    <row r="25" spans="1:18" ht="15.75" customHeight="1" x14ac:dyDescent="0.25">
      <c r="A25" s="18"/>
      <c r="B25" s="365" t="s">
        <v>169</v>
      </c>
      <c r="C25" s="366"/>
      <c r="D25" s="366"/>
      <c r="E25" s="366"/>
      <c r="F25" s="366"/>
      <c r="G25" s="366"/>
      <c r="H25" s="366"/>
      <c r="I25" s="367"/>
      <c r="J25" s="254">
        <f>SUM(J17:K23)</f>
        <v>0</v>
      </c>
      <c r="K25" s="368"/>
      <c r="M25" s="373"/>
      <c r="N25" s="373"/>
      <c r="O25" s="373"/>
      <c r="P25" s="373"/>
      <c r="Q25" s="373"/>
      <c r="R25" s="373"/>
    </row>
    <row r="26" spans="1:18" ht="15" customHeight="1" x14ac:dyDescent="0.25">
      <c r="A26" s="18"/>
      <c r="B26" s="365" t="s">
        <v>179</v>
      </c>
      <c r="C26" s="366"/>
      <c r="D26" s="366"/>
      <c r="E26" s="366"/>
      <c r="F26" s="366"/>
      <c r="G26" s="366"/>
      <c r="H26" s="366"/>
      <c r="I26" s="367"/>
      <c r="J26" s="371">
        <f>SUM('Cost Estimate'!O93:P93)</f>
        <v>0</v>
      </c>
      <c r="K26" s="372"/>
      <c r="M26" s="373"/>
      <c r="N26" s="373"/>
      <c r="O26" s="373"/>
      <c r="P26" s="373"/>
      <c r="Q26" s="373"/>
      <c r="R26" s="373"/>
    </row>
    <row r="27" spans="1:18" ht="15" customHeight="1" x14ac:dyDescent="0.25">
      <c r="A27" s="18"/>
      <c r="B27" s="365" t="s">
        <v>180</v>
      </c>
      <c r="C27" s="366"/>
      <c r="D27" s="366"/>
      <c r="E27" s="366"/>
      <c r="F27" s="366"/>
      <c r="G27" s="366"/>
      <c r="H27" s="366"/>
      <c r="I27" s="367"/>
      <c r="J27" s="371">
        <f>SUM('Cost Estimate'!O94:P94)</f>
        <v>0</v>
      </c>
      <c r="K27" s="372"/>
      <c r="M27" s="373"/>
      <c r="N27" s="373"/>
      <c r="O27" s="373"/>
      <c r="P27" s="373"/>
      <c r="Q27" s="373"/>
      <c r="R27" s="373"/>
    </row>
    <row r="28" spans="1:18" ht="15" customHeight="1" x14ac:dyDescent="0.25">
      <c r="A28" s="18"/>
      <c r="B28" s="365" t="s">
        <v>181</v>
      </c>
      <c r="C28" s="366"/>
      <c r="D28" s="366"/>
      <c r="E28" s="366"/>
      <c r="F28" s="366"/>
      <c r="G28" s="366"/>
      <c r="H28" s="366"/>
      <c r="I28" s="367"/>
      <c r="J28" s="374">
        <f>SUM('Cost Estimate'!O95:P96)</f>
        <v>0</v>
      </c>
      <c r="K28" s="375"/>
      <c r="M28" s="169"/>
      <c r="N28" s="169"/>
      <c r="O28" s="169"/>
      <c r="P28" s="169"/>
      <c r="Q28" s="169"/>
      <c r="R28" s="169"/>
    </row>
    <row r="29" spans="1:18" ht="5.25" customHeight="1" x14ac:dyDescent="0.25">
      <c r="A29" s="18"/>
      <c r="B29" s="190"/>
      <c r="C29" s="191"/>
      <c r="D29" s="191"/>
      <c r="E29" s="191"/>
      <c r="F29" s="191"/>
      <c r="G29" s="191"/>
      <c r="H29" s="191"/>
      <c r="I29" s="191"/>
      <c r="J29" s="183"/>
      <c r="K29" s="192"/>
    </row>
    <row r="30" spans="1:18" ht="15" customHeight="1" thickBot="1" x14ac:dyDescent="0.3">
      <c r="A30" s="18"/>
      <c r="B30" s="365" t="s">
        <v>183</v>
      </c>
      <c r="C30" s="366"/>
      <c r="D30" s="366"/>
      <c r="E30" s="366"/>
      <c r="F30" s="366"/>
      <c r="G30" s="366"/>
      <c r="H30" s="366"/>
      <c r="I30" s="367"/>
      <c r="J30" s="254">
        <f>SUM(J25:K28)</f>
        <v>0</v>
      </c>
      <c r="K30" s="368"/>
    </row>
    <row r="31" spans="1:18" ht="6.75" customHeight="1" x14ac:dyDescent="0.25">
      <c r="A31" s="120"/>
      <c r="B31" s="121"/>
      <c r="C31" s="122"/>
      <c r="D31" s="121"/>
      <c r="E31" s="121"/>
      <c r="F31" s="121"/>
      <c r="G31" s="121"/>
      <c r="H31" s="121"/>
      <c r="I31" s="121"/>
      <c r="J31" s="121"/>
      <c r="K31" s="123"/>
    </row>
    <row r="32" spans="1:18" ht="53.25" customHeight="1" thickBot="1" x14ac:dyDescent="0.3">
      <c r="A32" s="124" t="s">
        <v>21</v>
      </c>
      <c r="B32" s="369" t="s">
        <v>158</v>
      </c>
      <c r="C32" s="369"/>
      <c r="D32" s="369"/>
      <c r="E32" s="369"/>
      <c r="F32" s="369"/>
      <c r="G32" s="369"/>
      <c r="H32" s="369"/>
      <c r="I32" s="369"/>
      <c r="J32" s="369"/>
      <c r="K32" s="370"/>
    </row>
    <row r="33" spans="2:11" ht="11.1" customHeight="1" x14ac:dyDescent="0.25">
      <c r="B33" s="231"/>
      <c r="C33" s="231"/>
      <c r="D33" s="231"/>
      <c r="E33" s="231"/>
      <c r="F33" s="231"/>
      <c r="G33" s="231"/>
      <c r="H33" s="231"/>
      <c r="I33" s="231"/>
      <c r="J33" s="231"/>
      <c r="K33" s="231"/>
    </row>
    <row r="34" spans="2:11" x14ac:dyDescent="0.25">
      <c r="B34" s="231"/>
      <c r="C34" s="231"/>
      <c r="D34" s="231"/>
      <c r="E34" s="231"/>
      <c r="F34" s="231"/>
      <c r="G34" s="231"/>
      <c r="H34" s="231"/>
      <c r="I34" s="231"/>
      <c r="J34" s="231"/>
      <c r="K34" s="231"/>
    </row>
    <row r="35" spans="2:11" ht="12" customHeight="1" x14ac:dyDescent="0.25">
      <c r="B35" s="231"/>
      <c r="C35" s="231"/>
      <c r="D35" s="231"/>
      <c r="E35" s="231"/>
      <c r="F35" s="231"/>
      <c r="G35" s="231"/>
      <c r="H35" s="231"/>
      <c r="I35" s="231"/>
      <c r="J35" s="231"/>
      <c r="K35" s="231"/>
    </row>
  </sheetData>
  <sheetProtection algorithmName="SHA-512" hashValue="2iUH4XO2FmpnszC1cVF7YVEzYIbUUSG/xNkxIC3UdeewLbaggoM0iSd+WZCIv6Ri8844eP+qcdsUJRu3eW0dKA==" saltValue="SEBOGqQ0Ujfs4/LldaHM0g==" spinCount="100000" sheet="1" selectLockedCells="1"/>
  <mergeCells count="68">
    <mergeCell ref="M26:R26"/>
    <mergeCell ref="B27:I27"/>
    <mergeCell ref="J27:K27"/>
    <mergeCell ref="M27:R27"/>
    <mergeCell ref="B28:I28"/>
    <mergeCell ref="J28:K28"/>
    <mergeCell ref="M23:R23"/>
    <mergeCell ref="M25:R25"/>
    <mergeCell ref="M18:R18"/>
    <mergeCell ref="M19:R19"/>
    <mergeCell ref="M20:R20"/>
    <mergeCell ref="M21:R21"/>
    <mergeCell ref="M22:R22"/>
    <mergeCell ref="M8:R8"/>
    <mergeCell ref="M10:R10"/>
    <mergeCell ref="M12:R12"/>
    <mergeCell ref="M14:R14"/>
    <mergeCell ref="M17:R17"/>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119"/>
  <sheetViews>
    <sheetView zoomScaleNormal="100" zoomScaleSheetLayoutView="100" workbookViewId="0">
      <selection activeCell="C37" sqref="C37:L43"/>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17" ht="15.75" customHeight="1" x14ac:dyDescent="0.25">
      <c r="B2" s="230" t="s">
        <v>76</v>
      </c>
      <c r="C2" s="230"/>
      <c r="D2" s="230"/>
      <c r="E2" s="230"/>
      <c r="F2" s="230"/>
      <c r="G2" s="230"/>
      <c r="H2" s="230"/>
      <c r="I2" s="230"/>
      <c r="J2" s="230"/>
      <c r="K2" s="37"/>
      <c r="L2" s="37"/>
    </row>
    <row r="3" spans="2:17" ht="15" customHeight="1" x14ac:dyDescent="0.25">
      <c r="B3" s="230"/>
      <c r="C3" s="230"/>
      <c r="D3" s="230"/>
      <c r="E3" s="230"/>
      <c r="F3" s="230"/>
      <c r="G3" s="230"/>
      <c r="H3" s="230"/>
      <c r="I3" s="230"/>
      <c r="J3" s="230"/>
      <c r="K3" s="37"/>
      <c r="L3" s="37"/>
    </row>
    <row r="4" spans="2:17" ht="15" customHeight="1" x14ac:dyDescent="0.25">
      <c r="B4" s="230"/>
      <c r="C4" s="230"/>
      <c r="D4" s="230"/>
      <c r="E4" s="230"/>
      <c r="F4" s="230"/>
      <c r="G4" s="230"/>
      <c r="H4" s="230"/>
      <c r="I4" s="230"/>
      <c r="J4" s="230"/>
      <c r="K4" s="37"/>
      <c r="L4" s="37"/>
    </row>
    <row r="5" spans="2:17" ht="6" customHeight="1" x14ac:dyDescent="0.25">
      <c r="B5" s="230"/>
      <c r="C5" s="230"/>
      <c r="D5" s="230"/>
      <c r="E5" s="230"/>
      <c r="F5" s="230"/>
      <c r="G5" s="230"/>
      <c r="H5" s="230"/>
      <c r="I5" s="230"/>
      <c r="J5" s="230"/>
      <c r="K5" s="37"/>
      <c r="L5" s="37"/>
    </row>
    <row r="6" spans="2:17" ht="16.5" customHeight="1" thickBot="1" x14ac:dyDescent="0.3">
      <c r="B6" s="231"/>
      <c r="C6" s="231"/>
      <c r="D6" s="231"/>
      <c r="E6" s="231"/>
      <c r="F6" s="231"/>
      <c r="G6" s="231"/>
      <c r="H6" s="231"/>
      <c r="I6" s="231"/>
      <c r="J6" s="231"/>
      <c r="K6" s="231"/>
      <c r="L6" s="231"/>
      <c r="N6" s="169"/>
      <c r="O6" s="169"/>
      <c r="P6" s="169"/>
      <c r="Q6" s="169"/>
    </row>
    <row r="7" spans="2:17" ht="15" customHeight="1" x14ac:dyDescent="0.25">
      <c r="B7" s="232" t="s">
        <v>7</v>
      </c>
      <c r="C7" s="233"/>
      <c r="D7" s="233"/>
      <c r="E7" s="429">
        <f>'Cost Estimate'!E8</f>
        <v>0</v>
      </c>
      <c r="F7" s="429"/>
      <c r="G7" s="429"/>
      <c r="H7" s="429"/>
      <c r="I7" s="429"/>
      <c r="J7" s="429"/>
      <c r="K7" s="429"/>
      <c r="L7" s="430"/>
      <c r="N7" s="373"/>
      <c r="O7" s="373"/>
      <c r="P7" s="373"/>
      <c r="Q7" s="373"/>
    </row>
    <row r="8" spans="2:17" ht="6.75" customHeight="1" x14ac:dyDescent="0.25">
      <c r="B8" s="2"/>
      <c r="L8" s="3"/>
      <c r="N8" s="169"/>
      <c r="O8" s="169"/>
      <c r="P8" s="169"/>
      <c r="Q8" s="169"/>
    </row>
    <row r="9" spans="2:17" ht="15" customHeight="1" x14ac:dyDescent="0.25">
      <c r="B9" s="200" t="s">
        <v>127</v>
      </c>
      <c r="C9" s="201"/>
      <c r="D9" s="201"/>
      <c r="E9" s="427">
        <f>'Cost Estimate'!E10</f>
        <v>0</v>
      </c>
      <c r="F9" s="427"/>
      <c r="G9" s="427"/>
      <c r="H9" s="427"/>
      <c r="I9" s="427"/>
      <c r="J9" s="427"/>
      <c r="K9" s="427"/>
      <c r="L9" s="428"/>
      <c r="N9" s="373"/>
      <c r="O9" s="373"/>
      <c r="P9" s="373"/>
      <c r="Q9" s="373"/>
    </row>
    <row r="10" spans="2:17" ht="6.75" customHeight="1" x14ac:dyDescent="0.25">
      <c r="B10" s="2"/>
      <c r="L10" s="3"/>
      <c r="N10" s="169"/>
      <c r="O10" s="169"/>
      <c r="P10" s="169"/>
      <c r="Q10" s="169"/>
    </row>
    <row r="11" spans="2:17" ht="15" customHeight="1" x14ac:dyDescent="0.25">
      <c r="B11" s="200" t="s">
        <v>138</v>
      </c>
      <c r="C11" s="201"/>
      <c r="D11" s="201"/>
      <c r="E11" s="427">
        <f>'Cost Estimate'!E12</f>
        <v>0</v>
      </c>
      <c r="F11" s="427"/>
      <c r="G11" s="427"/>
      <c r="H11" s="427"/>
      <c r="I11" s="427"/>
      <c r="J11" s="427"/>
      <c r="K11" s="427"/>
      <c r="L11" s="428"/>
      <c r="N11" s="373"/>
      <c r="O11" s="373"/>
      <c r="P11" s="373"/>
      <c r="Q11" s="373"/>
    </row>
    <row r="12" spans="2:17" ht="6.75" customHeight="1" x14ac:dyDescent="0.25">
      <c r="B12" s="2"/>
      <c r="L12" s="3"/>
      <c r="N12" s="169"/>
      <c r="O12" s="169"/>
      <c r="P12" s="169"/>
      <c r="Q12" s="169"/>
    </row>
    <row r="13" spans="2:17" ht="15" customHeight="1" x14ac:dyDescent="0.25">
      <c r="B13" s="200" t="s">
        <v>0</v>
      </c>
      <c r="C13" s="201"/>
      <c r="D13" s="201"/>
      <c r="E13" s="427">
        <f>'Cost Estimate'!E14</f>
        <v>0</v>
      </c>
      <c r="F13" s="427"/>
      <c r="G13" s="427"/>
      <c r="H13" s="427"/>
      <c r="I13" s="427"/>
      <c r="J13" s="427"/>
      <c r="K13" s="427"/>
      <c r="L13" s="428"/>
      <c r="N13" s="373"/>
      <c r="O13" s="373"/>
      <c r="P13" s="373"/>
      <c r="Q13" s="373"/>
    </row>
    <row r="14" spans="2:17" ht="6.75" customHeight="1" x14ac:dyDescent="0.25">
      <c r="B14" s="2"/>
      <c r="L14" s="3"/>
      <c r="N14" s="169"/>
      <c r="O14" s="169"/>
      <c r="P14" s="169"/>
      <c r="Q14" s="169"/>
    </row>
    <row r="15" spans="2:17" ht="15" x14ac:dyDescent="0.25">
      <c r="B15" s="200" t="s">
        <v>131</v>
      </c>
      <c r="C15" s="201"/>
      <c r="D15" s="201"/>
      <c r="E15" s="427">
        <f>'Cost Estimate'!L10</f>
        <v>0</v>
      </c>
      <c r="F15" s="427"/>
      <c r="G15" s="427"/>
      <c r="H15" s="427"/>
      <c r="I15" s="427"/>
      <c r="J15" s="427"/>
      <c r="K15" s="427"/>
      <c r="L15" s="428"/>
      <c r="N15" s="373"/>
      <c r="O15" s="373"/>
      <c r="P15" s="373"/>
      <c r="Q15" s="373"/>
    </row>
    <row r="16" spans="2:17" ht="6.75" customHeight="1" thickBot="1" x14ac:dyDescent="0.3">
      <c r="B16" s="4"/>
      <c r="C16" s="5"/>
      <c r="D16" s="5"/>
      <c r="E16" s="5"/>
      <c r="F16" s="5"/>
      <c r="G16" s="5"/>
      <c r="H16" s="5"/>
      <c r="I16" s="5"/>
      <c r="J16" s="5"/>
      <c r="K16" s="5"/>
      <c r="L16" s="6"/>
      <c r="N16" s="171"/>
      <c r="O16" s="171"/>
      <c r="P16" s="171"/>
      <c r="Q16" s="171"/>
    </row>
    <row r="17" spans="2:17" s="38" customFormat="1" ht="15" customHeight="1" x14ac:dyDescent="0.25">
      <c r="B17" s="417">
        <v>1</v>
      </c>
      <c r="C17" s="218" t="s">
        <v>8</v>
      </c>
      <c r="D17" s="218"/>
      <c r="E17" s="218"/>
      <c r="F17" s="218"/>
      <c r="G17" s="218"/>
      <c r="H17" s="218"/>
      <c r="I17" s="218"/>
      <c r="J17" s="218"/>
      <c r="K17" s="218"/>
      <c r="L17" s="219"/>
      <c r="N17" s="172"/>
      <c r="O17" s="172"/>
      <c r="P17" s="172"/>
      <c r="Q17" s="172"/>
    </row>
    <row r="18" spans="2:17" ht="15" customHeight="1" x14ac:dyDescent="0.25">
      <c r="B18" s="394"/>
      <c r="C18" s="418"/>
      <c r="D18" s="419"/>
      <c r="E18" s="419"/>
      <c r="F18" s="419"/>
      <c r="G18" s="419"/>
      <c r="H18" s="419"/>
      <c r="I18" s="419"/>
      <c r="J18" s="419"/>
      <c r="K18" s="419"/>
      <c r="L18" s="420"/>
      <c r="N18" s="373"/>
      <c r="O18" s="373"/>
      <c r="P18" s="373"/>
      <c r="Q18" s="373"/>
    </row>
    <row r="19" spans="2:17" ht="15.75" customHeight="1" x14ac:dyDescent="0.25">
      <c r="B19" s="394"/>
      <c r="C19" s="421"/>
      <c r="D19" s="422"/>
      <c r="E19" s="422"/>
      <c r="F19" s="422"/>
      <c r="G19" s="422"/>
      <c r="H19" s="422"/>
      <c r="I19" s="422"/>
      <c r="J19" s="422"/>
      <c r="K19" s="422"/>
      <c r="L19" s="423"/>
      <c r="N19" s="169"/>
      <c r="O19" s="169"/>
      <c r="P19" s="169"/>
      <c r="Q19" s="169"/>
    </row>
    <row r="20" spans="2:17" ht="15" customHeight="1" x14ac:dyDescent="0.25">
      <c r="B20" s="394"/>
      <c r="C20" s="421"/>
      <c r="D20" s="422"/>
      <c r="E20" s="422"/>
      <c r="F20" s="422"/>
      <c r="G20" s="422"/>
      <c r="H20" s="422"/>
      <c r="I20" s="422"/>
      <c r="J20" s="422"/>
      <c r="K20" s="422"/>
      <c r="L20" s="423"/>
      <c r="N20" s="169"/>
      <c r="O20" s="169"/>
      <c r="P20" s="169"/>
      <c r="Q20" s="169"/>
    </row>
    <row r="21" spans="2:17" ht="15" customHeight="1" x14ac:dyDescent="0.25">
      <c r="B21" s="394"/>
      <c r="C21" s="421"/>
      <c r="D21" s="422"/>
      <c r="E21" s="422"/>
      <c r="F21" s="422"/>
      <c r="G21" s="422"/>
      <c r="H21" s="422"/>
      <c r="I21" s="422"/>
      <c r="J21" s="422"/>
      <c r="K21" s="422"/>
      <c r="L21" s="423"/>
      <c r="N21" s="169"/>
      <c r="O21" s="169"/>
      <c r="P21" s="169"/>
      <c r="Q21" s="169"/>
    </row>
    <row r="22" spans="2:17" ht="15" customHeight="1" x14ac:dyDescent="0.25">
      <c r="B22" s="394"/>
      <c r="C22" s="421"/>
      <c r="D22" s="422"/>
      <c r="E22" s="422"/>
      <c r="F22" s="422"/>
      <c r="G22" s="422"/>
      <c r="H22" s="422"/>
      <c r="I22" s="422"/>
      <c r="J22" s="422"/>
      <c r="K22" s="422"/>
      <c r="L22" s="423"/>
      <c r="N22" s="169"/>
      <c r="O22" s="169"/>
      <c r="P22" s="169"/>
      <c r="Q22" s="169"/>
    </row>
    <row r="23" spans="2:17" ht="15" customHeight="1" x14ac:dyDescent="0.25">
      <c r="B23" s="394"/>
      <c r="C23" s="421"/>
      <c r="D23" s="422"/>
      <c r="E23" s="422"/>
      <c r="F23" s="422"/>
      <c r="G23" s="422"/>
      <c r="H23" s="422"/>
      <c r="I23" s="422"/>
      <c r="J23" s="422"/>
      <c r="K23" s="422"/>
      <c r="L23" s="423"/>
      <c r="N23" s="169"/>
      <c r="O23" s="169"/>
      <c r="P23" s="169"/>
      <c r="Q23" s="169"/>
    </row>
    <row r="24" spans="2:17" ht="14.25" customHeight="1" x14ac:dyDescent="0.25">
      <c r="B24" s="394"/>
      <c r="C24" s="421"/>
      <c r="D24" s="422"/>
      <c r="E24" s="422"/>
      <c r="F24" s="422"/>
      <c r="G24" s="422"/>
      <c r="H24" s="422"/>
      <c r="I24" s="422"/>
      <c r="J24" s="422"/>
      <c r="K24" s="422"/>
      <c r="L24" s="423"/>
      <c r="N24" s="169"/>
      <c r="O24" s="169"/>
      <c r="P24" s="169"/>
      <c r="Q24" s="169"/>
    </row>
    <row r="25" spans="2:17" ht="15" customHeight="1" x14ac:dyDescent="0.25">
      <c r="B25" s="394"/>
      <c r="C25" s="421"/>
      <c r="D25" s="422"/>
      <c r="E25" s="422"/>
      <c r="F25" s="422"/>
      <c r="G25" s="422"/>
      <c r="H25" s="422"/>
      <c r="I25" s="422"/>
      <c r="J25" s="422"/>
      <c r="K25" s="422"/>
      <c r="L25" s="423"/>
      <c r="N25" s="169"/>
      <c r="O25" s="169"/>
      <c r="P25" s="169"/>
      <c r="Q25" s="169"/>
    </row>
    <row r="26" spans="2:17" ht="15" customHeight="1" x14ac:dyDescent="0.25">
      <c r="B26" s="394"/>
      <c r="C26" s="421"/>
      <c r="D26" s="422"/>
      <c r="E26" s="422"/>
      <c r="F26" s="422"/>
      <c r="G26" s="422"/>
      <c r="H26" s="422"/>
      <c r="I26" s="422"/>
      <c r="J26" s="422"/>
      <c r="K26" s="422"/>
      <c r="L26" s="423"/>
      <c r="N26" s="169"/>
      <c r="O26" s="169"/>
      <c r="P26" s="169"/>
      <c r="Q26" s="169"/>
    </row>
    <row r="27" spans="2:17" ht="6.75" customHeight="1" x14ac:dyDescent="0.25">
      <c r="B27" s="395"/>
      <c r="C27" s="424"/>
      <c r="D27" s="425"/>
      <c r="E27" s="425"/>
      <c r="F27" s="425"/>
      <c r="G27" s="425"/>
      <c r="H27" s="425"/>
      <c r="I27" s="425"/>
      <c r="J27" s="425"/>
      <c r="K27" s="425"/>
      <c r="L27" s="426"/>
      <c r="N27" s="169"/>
      <c r="O27" s="169"/>
      <c r="P27" s="169"/>
      <c r="Q27" s="169"/>
    </row>
    <row r="28" spans="2:17" s="38" customFormat="1" x14ac:dyDescent="0.25">
      <c r="B28" s="394">
        <v>2</v>
      </c>
      <c r="C28" s="396" t="s">
        <v>98</v>
      </c>
      <c r="D28" s="396"/>
      <c r="E28" s="396"/>
      <c r="F28" s="396"/>
      <c r="G28" s="396"/>
      <c r="H28" s="396"/>
      <c r="I28" s="396"/>
      <c r="J28" s="396"/>
      <c r="K28" s="396"/>
      <c r="L28" s="397"/>
      <c r="N28" s="170"/>
      <c r="O28" s="170"/>
      <c r="P28" s="170"/>
      <c r="Q28" s="170"/>
    </row>
    <row r="29" spans="2:17" ht="15" customHeight="1" x14ac:dyDescent="0.25">
      <c r="B29" s="394"/>
      <c r="C29" s="409"/>
      <c r="D29" s="409"/>
      <c r="E29" s="409"/>
      <c r="F29" s="409"/>
      <c r="G29" s="409"/>
      <c r="H29" s="409"/>
      <c r="I29" s="409"/>
      <c r="J29" s="409"/>
      <c r="K29" s="409"/>
      <c r="L29" s="410"/>
      <c r="N29" s="169"/>
      <c r="O29" s="169"/>
      <c r="P29" s="169"/>
      <c r="Q29" s="169"/>
    </row>
    <row r="30" spans="2:17" x14ac:dyDescent="0.25">
      <c r="B30" s="394"/>
      <c r="C30" s="409"/>
      <c r="D30" s="409"/>
      <c r="E30" s="409"/>
      <c r="F30" s="409"/>
      <c r="G30" s="409"/>
      <c r="H30" s="409"/>
      <c r="I30" s="409"/>
      <c r="J30" s="409"/>
      <c r="K30" s="409"/>
      <c r="L30" s="410"/>
      <c r="N30" s="169"/>
      <c r="O30" s="169"/>
      <c r="P30" s="169"/>
      <c r="Q30" s="169"/>
    </row>
    <row r="31" spans="2:17" x14ac:dyDescent="0.25">
      <c r="B31" s="394"/>
      <c r="C31" s="409"/>
      <c r="D31" s="409"/>
      <c r="E31" s="409"/>
      <c r="F31" s="409"/>
      <c r="G31" s="409"/>
      <c r="H31" s="409"/>
      <c r="I31" s="409"/>
      <c r="J31" s="409"/>
      <c r="K31" s="409"/>
      <c r="L31" s="410"/>
      <c r="N31" s="169"/>
      <c r="O31" s="169"/>
      <c r="P31" s="169"/>
      <c r="Q31" s="169"/>
    </row>
    <row r="32" spans="2:17" x14ac:dyDescent="0.25">
      <c r="B32" s="394"/>
      <c r="C32" s="409"/>
      <c r="D32" s="409"/>
      <c r="E32" s="409"/>
      <c r="F32" s="409"/>
      <c r="G32" s="409"/>
      <c r="H32" s="409"/>
      <c r="I32" s="409"/>
      <c r="J32" s="409"/>
      <c r="K32" s="409"/>
      <c r="L32" s="410"/>
      <c r="N32" s="169"/>
      <c r="O32" s="169"/>
      <c r="P32" s="169"/>
      <c r="Q32" s="169"/>
    </row>
    <row r="33" spans="2:17" s="38" customFormat="1" ht="12.6" customHeight="1" x14ac:dyDescent="0.25">
      <c r="B33" s="394"/>
      <c r="C33" s="409"/>
      <c r="D33" s="409"/>
      <c r="E33" s="409"/>
      <c r="F33" s="409"/>
      <c r="G33" s="409"/>
      <c r="H33" s="409"/>
      <c r="I33" s="409"/>
      <c r="J33" s="409"/>
      <c r="K33" s="409"/>
      <c r="L33" s="410"/>
      <c r="N33" s="170"/>
      <c r="O33" s="170"/>
      <c r="P33" s="170"/>
      <c r="Q33" s="170"/>
    </row>
    <row r="34" spans="2:17" s="38" customFormat="1" ht="12.6" customHeight="1" x14ac:dyDescent="0.25">
      <c r="B34" s="394"/>
      <c r="C34" s="409"/>
      <c r="D34" s="409"/>
      <c r="E34" s="409"/>
      <c r="F34" s="409"/>
      <c r="G34" s="409"/>
      <c r="H34" s="409"/>
      <c r="I34" s="409"/>
      <c r="J34" s="409"/>
      <c r="K34" s="409"/>
      <c r="L34" s="410"/>
      <c r="N34" s="170"/>
      <c r="O34" s="170"/>
      <c r="P34" s="170"/>
      <c r="Q34" s="170"/>
    </row>
    <row r="35" spans="2:17" ht="6.75" customHeight="1" x14ac:dyDescent="0.25">
      <c r="B35" s="395"/>
      <c r="C35" s="411"/>
      <c r="D35" s="411"/>
      <c r="E35" s="411"/>
      <c r="F35" s="411"/>
      <c r="G35" s="411"/>
      <c r="H35" s="411"/>
      <c r="I35" s="411"/>
      <c r="J35" s="411"/>
      <c r="K35" s="411"/>
      <c r="L35" s="412"/>
      <c r="N35" s="169"/>
      <c r="O35" s="169"/>
      <c r="P35" s="169"/>
      <c r="Q35" s="169"/>
    </row>
    <row r="36" spans="2:17" s="38" customFormat="1" x14ac:dyDescent="0.25">
      <c r="B36" s="394">
        <v>3</v>
      </c>
      <c r="C36" s="396" t="s">
        <v>15</v>
      </c>
      <c r="D36" s="396"/>
      <c r="E36" s="396"/>
      <c r="F36" s="396"/>
      <c r="G36" s="396"/>
      <c r="H36" s="396"/>
      <c r="I36" s="396"/>
      <c r="J36" s="396"/>
      <c r="K36" s="396"/>
      <c r="L36" s="397"/>
      <c r="N36" s="170"/>
      <c r="O36" s="170"/>
      <c r="P36" s="170"/>
      <c r="Q36" s="170"/>
    </row>
    <row r="37" spans="2:17" ht="15" customHeight="1" x14ac:dyDescent="0.25">
      <c r="B37" s="394"/>
      <c r="C37" s="409"/>
      <c r="D37" s="409"/>
      <c r="E37" s="409"/>
      <c r="F37" s="409"/>
      <c r="G37" s="409"/>
      <c r="H37" s="409"/>
      <c r="I37" s="409"/>
      <c r="J37" s="409"/>
      <c r="K37" s="409"/>
      <c r="L37" s="410"/>
      <c r="N37" s="193"/>
      <c r="O37" s="169"/>
      <c r="P37" s="169"/>
      <c r="Q37" s="169"/>
    </row>
    <row r="38" spans="2:17" x14ac:dyDescent="0.25">
      <c r="B38" s="394"/>
      <c r="C38" s="409"/>
      <c r="D38" s="409"/>
      <c r="E38" s="409"/>
      <c r="F38" s="409"/>
      <c r="G38" s="409"/>
      <c r="H38" s="409"/>
      <c r="I38" s="409"/>
      <c r="J38" s="409"/>
      <c r="K38" s="409"/>
      <c r="L38" s="410"/>
      <c r="N38" s="169"/>
      <c r="O38" s="169"/>
      <c r="P38" s="169"/>
      <c r="Q38" s="169"/>
    </row>
    <row r="39" spans="2:17" x14ac:dyDescent="0.25">
      <c r="B39" s="394"/>
      <c r="C39" s="409"/>
      <c r="D39" s="409"/>
      <c r="E39" s="409"/>
      <c r="F39" s="409"/>
      <c r="G39" s="409"/>
      <c r="H39" s="409"/>
      <c r="I39" s="409"/>
      <c r="J39" s="409"/>
      <c r="K39" s="409"/>
      <c r="L39" s="410"/>
      <c r="N39" s="169"/>
      <c r="O39" s="169"/>
      <c r="P39" s="169"/>
      <c r="Q39" s="169"/>
    </row>
    <row r="40" spans="2:17" x14ac:dyDescent="0.25">
      <c r="B40" s="394"/>
      <c r="C40" s="409"/>
      <c r="D40" s="409"/>
      <c r="E40" s="409"/>
      <c r="F40" s="409"/>
      <c r="G40" s="409"/>
      <c r="H40" s="409"/>
      <c r="I40" s="409"/>
      <c r="J40" s="409"/>
      <c r="K40" s="409"/>
      <c r="L40" s="410"/>
      <c r="N40" s="169"/>
      <c r="O40" s="169"/>
      <c r="P40" s="169"/>
      <c r="Q40" s="169"/>
    </row>
    <row r="41" spans="2:17" s="38" customFormat="1" ht="12.6" customHeight="1" x14ac:dyDescent="0.25">
      <c r="B41" s="394"/>
      <c r="C41" s="409"/>
      <c r="D41" s="409"/>
      <c r="E41" s="409"/>
      <c r="F41" s="409"/>
      <c r="G41" s="409"/>
      <c r="H41" s="409"/>
      <c r="I41" s="409"/>
      <c r="J41" s="409"/>
      <c r="K41" s="409"/>
      <c r="L41" s="410"/>
      <c r="N41" s="170"/>
      <c r="O41" s="170"/>
      <c r="P41" s="170"/>
      <c r="Q41" s="170"/>
    </row>
    <row r="42" spans="2:17" s="38" customFormat="1" ht="12.6" customHeight="1" x14ac:dyDescent="0.25">
      <c r="B42" s="394"/>
      <c r="C42" s="409"/>
      <c r="D42" s="409"/>
      <c r="E42" s="409"/>
      <c r="F42" s="409"/>
      <c r="G42" s="409"/>
      <c r="H42" s="409"/>
      <c r="I42" s="409"/>
      <c r="J42" s="409"/>
      <c r="K42" s="409"/>
      <c r="L42" s="410"/>
      <c r="N42" s="170"/>
      <c r="O42" s="170"/>
      <c r="P42" s="170"/>
      <c r="Q42" s="170"/>
    </row>
    <row r="43" spans="2:17" ht="6.75" customHeight="1" x14ac:dyDescent="0.25">
      <c r="B43" s="395"/>
      <c r="C43" s="411"/>
      <c r="D43" s="411"/>
      <c r="E43" s="411"/>
      <c r="F43" s="411"/>
      <c r="G43" s="411"/>
      <c r="H43" s="411"/>
      <c r="I43" s="411"/>
      <c r="J43" s="411"/>
      <c r="K43" s="411"/>
      <c r="L43" s="412"/>
      <c r="N43" s="169"/>
      <c r="O43" s="169"/>
      <c r="P43" s="169"/>
      <c r="Q43" s="169"/>
    </row>
    <row r="44" spans="2:17" s="38" customFormat="1" x14ac:dyDescent="0.25">
      <c r="B44" s="394">
        <v>4</v>
      </c>
      <c r="C44" s="396" t="s">
        <v>91</v>
      </c>
      <c r="D44" s="396"/>
      <c r="E44" s="396"/>
      <c r="F44" s="396"/>
      <c r="G44" s="396"/>
      <c r="H44" s="396"/>
      <c r="I44" s="396"/>
      <c r="J44" s="396"/>
      <c r="K44" s="396"/>
      <c r="L44" s="397"/>
      <c r="N44" s="170"/>
      <c r="O44" s="170"/>
      <c r="P44" s="170"/>
      <c r="Q44" s="170"/>
    </row>
    <row r="45" spans="2:17" ht="15" customHeight="1" x14ac:dyDescent="0.25">
      <c r="B45" s="394"/>
      <c r="C45" s="409"/>
      <c r="D45" s="413"/>
      <c r="E45" s="413"/>
      <c r="F45" s="413"/>
      <c r="G45" s="413"/>
      <c r="H45" s="413"/>
      <c r="I45" s="413"/>
      <c r="J45" s="413"/>
      <c r="K45" s="413"/>
      <c r="L45" s="414"/>
      <c r="N45" s="169"/>
      <c r="O45" s="169"/>
      <c r="P45" s="169"/>
      <c r="Q45" s="169"/>
    </row>
    <row r="46" spans="2:17" x14ac:dyDescent="0.25">
      <c r="B46" s="394"/>
      <c r="C46" s="413"/>
      <c r="D46" s="413"/>
      <c r="E46" s="413"/>
      <c r="F46" s="413"/>
      <c r="G46" s="413"/>
      <c r="H46" s="413"/>
      <c r="I46" s="413"/>
      <c r="J46" s="413"/>
      <c r="K46" s="413"/>
      <c r="L46" s="414"/>
      <c r="N46" s="169"/>
      <c r="O46" s="169"/>
      <c r="P46" s="169"/>
      <c r="Q46" s="169"/>
    </row>
    <row r="47" spans="2:17" x14ac:dyDescent="0.25">
      <c r="B47" s="394"/>
      <c r="C47" s="413"/>
      <c r="D47" s="413"/>
      <c r="E47" s="413"/>
      <c r="F47" s="413"/>
      <c r="G47" s="413"/>
      <c r="H47" s="413"/>
      <c r="I47" s="413"/>
      <c r="J47" s="413"/>
      <c r="K47" s="413"/>
      <c r="L47" s="414"/>
      <c r="N47" s="169"/>
      <c r="O47" s="169"/>
      <c r="P47" s="169"/>
      <c r="Q47" s="169"/>
    </row>
    <row r="48" spans="2:17" x14ac:dyDescent="0.25">
      <c r="B48" s="394"/>
      <c r="C48" s="413"/>
      <c r="D48" s="413"/>
      <c r="E48" s="413"/>
      <c r="F48" s="413"/>
      <c r="G48" s="413"/>
      <c r="H48" s="413"/>
      <c r="I48" s="413"/>
      <c r="J48" s="413"/>
      <c r="K48" s="413"/>
      <c r="L48" s="414"/>
      <c r="N48" s="169"/>
      <c r="O48" s="169"/>
      <c r="P48" s="169"/>
      <c r="Q48" s="169"/>
    </row>
    <row r="49" spans="2:17" s="38" customFormat="1" ht="12.6" customHeight="1" x14ac:dyDescent="0.25">
      <c r="B49" s="394"/>
      <c r="C49" s="413"/>
      <c r="D49" s="413"/>
      <c r="E49" s="413"/>
      <c r="F49" s="413"/>
      <c r="G49" s="413"/>
      <c r="H49" s="413"/>
      <c r="I49" s="413"/>
      <c r="J49" s="413"/>
      <c r="K49" s="413"/>
      <c r="L49" s="414"/>
      <c r="N49" s="170"/>
      <c r="O49" s="170"/>
      <c r="P49" s="170"/>
      <c r="Q49" s="170"/>
    </row>
    <row r="50" spans="2:17" s="38" customFormat="1" ht="12.6" customHeight="1" x14ac:dyDescent="0.25">
      <c r="B50" s="394"/>
      <c r="C50" s="413"/>
      <c r="D50" s="413"/>
      <c r="E50" s="413"/>
      <c r="F50" s="413"/>
      <c r="G50" s="413"/>
      <c r="H50" s="413"/>
      <c r="I50" s="413"/>
      <c r="J50" s="413"/>
      <c r="K50" s="413"/>
      <c r="L50" s="414"/>
      <c r="N50" s="170"/>
      <c r="O50" s="170"/>
      <c r="P50" s="170"/>
      <c r="Q50" s="170"/>
    </row>
    <row r="51" spans="2:17" ht="6.75" customHeight="1" x14ac:dyDescent="0.25">
      <c r="B51" s="395"/>
      <c r="C51" s="415"/>
      <c r="D51" s="415"/>
      <c r="E51" s="415"/>
      <c r="F51" s="415"/>
      <c r="G51" s="415"/>
      <c r="H51" s="415"/>
      <c r="I51" s="415"/>
      <c r="J51" s="415"/>
      <c r="K51" s="415"/>
      <c r="L51" s="416"/>
      <c r="N51" s="169"/>
      <c r="O51" s="169"/>
      <c r="P51" s="169"/>
      <c r="Q51" s="169"/>
    </row>
    <row r="52" spans="2:17" s="38" customFormat="1" x14ac:dyDescent="0.25">
      <c r="B52" s="394">
        <v>5</v>
      </c>
      <c r="C52" s="396" t="s">
        <v>13</v>
      </c>
      <c r="D52" s="396"/>
      <c r="E52" s="396"/>
      <c r="F52" s="396"/>
      <c r="G52" s="396"/>
      <c r="H52" s="396"/>
      <c r="I52" s="396"/>
      <c r="J52" s="396"/>
      <c r="K52" s="396"/>
      <c r="L52" s="397"/>
      <c r="N52" s="170"/>
      <c r="O52" s="170"/>
      <c r="P52" s="170"/>
      <c r="Q52" s="170"/>
    </row>
    <row r="53" spans="2:17" ht="15" customHeight="1" x14ac:dyDescent="0.25">
      <c r="B53" s="394"/>
      <c r="C53" s="398"/>
      <c r="D53" s="399"/>
      <c r="E53" s="399"/>
      <c r="F53" s="399"/>
      <c r="G53" s="399"/>
      <c r="H53" s="399"/>
      <c r="I53" s="399"/>
      <c r="J53" s="399"/>
      <c r="K53" s="399"/>
      <c r="L53" s="400"/>
      <c r="N53" s="169"/>
      <c r="O53" s="169"/>
      <c r="P53" s="169"/>
      <c r="Q53" s="169"/>
    </row>
    <row r="54" spans="2:17" x14ac:dyDescent="0.25">
      <c r="B54" s="394"/>
      <c r="C54" s="399"/>
      <c r="D54" s="399"/>
      <c r="E54" s="399"/>
      <c r="F54" s="399"/>
      <c r="G54" s="399"/>
      <c r="H54" s="399"/>
      <c r="I54" s="399"/>
      <c r="J54" s="399"/>
      <c r="K54" s="399"/>
      <c r="L54" s="400"/>
      <c r="N54" s="169"/>
      <c r="O54" s="169"/>
      <c r="P54" s="169"/>
      <c r="Q54" s="169"/>
    </row>
    <row r="55" spans="2:17" x14ac:dyDescent="0.25">
      <c r="B55" s="394"/>
      <c r="C55" s="399"/>
      <c r="D55" s="399"/>
      <c r="E55" s="399"/>
      <c r="F55" s="399"/>
      <c r="G55" s="399"/>
      <c r="H55" s="399"/>
      <c r="I55" s="399"/>
      <c r="J55" s="399"/>
      <c r="K55" s="399"/>
      <c r="L55" s="400"/>
      <c r="N55" s="169"/>
      <c r="O55" s="169"/>
      <c r="P55" s="169"/>
      <c r="Q55" s="169"/>
    </row>
    <row r="56" spans="2:17" s="38" customFormat="1" ht="12.6" customHeight="1" x14ac:dyDescent="0.25">
      <c r="B56" s="394"/>
      <c r="C56" s="399"/>
      <c r="D56" s="399"/>
      <c r="E56" s="399"/>
      <c r="F56" s="399"/>
      <c r="G56" s="399"/>
      <c r="H56" s="399"/>
      <c r="I56" s="399"/>
      <c r="J56" s="399"/>
      <c r="K56" s="399"/>
      <c r="L56" s="400"/>
      <c r="N56" s="170"/>
      <c r="O56" s="170"/>
      <c r="P56" s="170"/>
      <c r="Q56" s="170"/>
    </row>
    <row r="57" spans="2:17" s="38" customFormat="1" ht="12.6" customHeight="1" x14ac:dyDescent="0.25">
      <c r="B57" s="394"/>
      <c r="C57" s="399"/>
      <c r="D57" s="399"/>
      <c r="E57" s="399"/>
      <c r="F57" s="399"/>
      <c r="G57" s="399"/>
      <c r="H57" s="399"/>
      <c r="I57" s="399"/>
      <c r="J57" s="399"/>
      <c r="K57" s="399"/>
      <c r="L57" s="400"/>
      <c r="N57" s="170"/>
      <c r="O57" s="170"/>
      <c r="P57" s="170"/>
      <c r="Q57" s="170"/>
    </row>
    <row r="58" spans="2:17" s="38" customFormat="1" ht="12.6" customHeight="1" x14ac:dyDescent="0.25">
      <c r="B58" s="394"/>
      <c r="C58" s="399"/>
      <c r="D58" s="399"/>
      <c r="E58" s="399"/>
      <c r="F58" s="399"/>
      <c r="G58" s="399"/>
      <c r="H58" s="399"/>
      <c r="I58" s="399"/>
      <c r="J58" s="399"/>
      <c r="K58" s="399"/>
      <c r="L58" s="400"/>
      <c r="N58" s="170"/>
      <c r="O58" s="170"/>
      <c r="P58" s="170"/>
      <c r="Q58" s="170"/>
    </row>
    <row r="59" spans="2:17" ht="6.75" customHeight="1" x14ac:dyDescent="0.25">
      <c r="B59" s="395"/>
      <c r="C59" s="401"/>
      <c r="D59" s="401"/>
      <c r="E59" s="401"/>
      <c r="F59" s="401"/>
      <c r="G59" s="401"/>
      <c r="H59" s="401"/>
      <c r="I59" s="401"/>
      <c r="J59" s="401"/>
      <c r="K59" s="401"/>
      <c r="L59" s="402"/>
      <c r="N59" s="169"/>
      <c r="O59" s="169"/>
      <c r="P59" s="169"/>
      <c r="Q59" s="169"/>
    </row>
    <row r="60" spans="2:17" s="38" customFormat="1" x14ac:dyDescent="0.25">
      <c r="B60" s="394">
        <v>6</v>
      </c>
      <c r="C60" s="396" t="s">
        <v>24</v>
      </c>
      <c r="D60" s="396"/>
      <c r="E60" s="396"/>
      <c r="F60" s="396"/>
      <c r="G60" s="396"/>
      <c r="H60" s="396"/>
      <c r="I60" s="396"/>
      <c r="J60" s="396"/>
      <c r="K60" s="396"/>
      <c r="L60" s="397"/>
      <c r="N60" s="170"/>
      <c r="O60" s="170"/>
      <c r="P60" s="170"/>
      <c r="Q60" s="170"/>
    </row>
    <row r="61" spans="2:17" ht="15" customHeight="1" x14ac:dyDescent="0.25">
      <c r="B61" s="394"/>
      <c r="C61" s="404"/>
      <c r="D61" s="405"/>
      <c r="E61" s="405"/>
      <c r="F61" s="405"/>
      <c r="G61" s="405"/>
      <c r="H61" s="405"/>
      <c r="I61" s="405"/>
      <c r="J61" s="405"/>
      <c r="K61" s="405"/>
      <c r="L61" s="406"/>
      <c r="N61" s="169"/>
      <c r="O61" s="169"/>
      <c r="P61" s="169"/>
      <c r="Q61" s="169"/>
    </row>
    <row r="62" spans="2:17" ht="15" customHeight="1" x14ac:dyDescent="0.25">
      <c r="B62" s="394"/>
      <c r="C62" s="405"/>
      <c r="D62" s="405"/>
      <c r="E62" s="405"/>
      <c r="F62" s="405"/>
      <c r="G62" s="405"/>
      <c r="H62" s="405"/>
      <c r="I62" s="405"/>
      <c r="J62" s="405"/>
      <c r="K62" s="405"/>
      <c r="L62" s="406"/>
      <c r="N62" s="169"/>
      <c r="O62" s="169"/>
      <c r="P62" s="169"/>
      <c r="Q62" s="169"/>
    </row>
    <row r="63" spans="2:17" ht="15" customHeight="1" x14ac:dyDescent="0.25">
      <c r="B63" s="394"/>
      <c r="C63" s="405"/>
      <c r="D63" s="405"/>
      <c r="E63" s="405"/>
      <c r="F63" s="405"/>
      <c r="G63" s="405"/>
      <c r="H63" s="405"/>
      <c r="I63" s="405"/>
      <c r="J63" s="405"/>
      <c r="K63" s="405"/>
      <c r="L63" s="406"/>
      <c r="N63" s="169"/>
      <c r="O63" s="169"/>
      <c r="P63" s="169"/>
      <c r="Q63" s="169"/>
    </row>
    <row r="64" spans="2:17" ht="15" customHeight="1" x14ac:dyDescent="0.25">
      <c r="B64" s="394"/>
      <c r="C64" s="405"/>
      <c r="D64" s="405"/>
      <c r="E64" s="405"/>
      <c r="F64" s="405"/>
      <c r="G64" s="405"/>
      <c r="H64" s="405"/>
      <c r="I64" s="405"/>
      <c r="J64" s="405"/>
      <c r="K64" s="405"/>
      <c r="L64" s="406"/>
      <c r="N64" s="169"/>
      <c r="O64" s="169"/>
      <c r="P64" s="169"/>
      <c r="Q64" s="169"/>
    </row>
    <row r="65" spans="2:17" s="38" customFormat="1" ht="15" customHeight="1" x14ac:dyDescent="0.25">
      <c r="B65" s="394"/>
      <c r="C65" s="405"/>
      <c r="D65" s="405"/>
      <c r="E65" s="405"/>
      <c r="F65" s="405"/>
      <c r="G65" s="405"/>
      <c r="H65" s="405"/>
      <c r="I65" s="405"/>
      <c r="J65" s="405"/>
      <c r="K65" s="405"/>
      <c r="L65" s="406"/>
      <c r="N65" s="170"/>
      <c r="O65" s="170"/>
      <c r="P65" s="170"/>
      <c r="Q65" s="170"/>
    </row>
    <row r="66" spans="2:17" s="38" customFormat="1" ht="15" customHeight="1" x14ac:dyDescent="0.25">
      <c r="B66" s="394"/>
      <c r="C66" s="405"/>
      <c r="D66" s="405"/>
      <c r="E66" s="405"/>
      <c r="F66" s="405"/>
      <c r="G66" s="405"/>
      <c r="H66" s="405"/>
      <c r="I66" s="405"/>
      <c r="J66" s="405"/>
      <c r="K66" s="405"/>
      <c r="L66" s="406"/>
      <c r="N66" s="170"/>
      <c r="O66" s="170"/>
      <c r="P66" s="170"/>
      <c r="Q66" s="170"/>
    </row>
    <row r="67" spans="2:17" ht="6.75" customHeight="1" thickBot="1" x14ac:dyDescent="0.3">
      <c r="B67" s="403"/>
      <c r="C67" s="407"/>
      <c r="D67" s="407"/>
      <c r="E67" s="407"/>
      <c r="F67" s="407"/>
      <c r="G67" s="407"/>
      <c r="H67" s="407"/>
      <c r="I67" s="407"/>
      <c r="J67" s="407"/>
      <c r="K67" s="407"/>
      <c r="L67" s="408"/>
      <c r="N67" s="169"/>
      <c r="O67" s="169"/>
      <c r="P67" s="169"/>
      <c r="Q67" s="169"/>
    </row>
    <row r="68" spans="2:17" ht="6.75" customHeight="1" thickBot="1" x14ac:dyDescent="0.3">
      <c r="B68" s="39"/>
      <c r="C68" s="40"/>
      <c r="D68" s="40"/>
      <c r="E68" s="40"/>
      <c r="F68" s="40"/>
      <c r="G68" s="40"/>
      <c r="H68" s="40"/>
      <c r="I68" s="40"/>
      <c r="J68" s="40"/>
      <c r="K68" s="41"/>
      <c r="L68" s="42"/>
      <c r="N68" s="169"/>
      <c r="O68" s="169"/>
      <c r="P68" s="169"/>
      <c r="Q68" s="169"/>
    </row>
    <row r="69" spans="2:17" ht="6.75" customHeight="1" thickBot="1" x14ac:dyDescent="0.3">
      <c r="B69" s="4"/>
      <c r="C69" s="5"/>
      <c r="D69" s="5"/>
      <c r="E69" s="5"/>
      <c r="F69" s="5"/>
      <c r="G69" s="5"/>
      <c r="H69" s="5"/>
      <c r="I69" s="5"/>
      <c r="J69" s="5"/>
      <c r="K69" s="5"/>
      <c r="L69" s="6"/>
      <c r="N69" s="169"/>
      <c r="O69" s="169"/>
      <c r="P69" s="169"/>
      <c r="Q69" s="169"/>
    </row>
    <row r="70" spans="2:17" s="38" customFormat="1" x14ac:dyDescent="0.25">
      <c r="B70" s="46" t="s">
        <v>2</v>
      </c>
      <c r="C70" s="383" t="s">
        <v>3</v>
      </c>
      <c r="D70" s="384"/>
      <c r="E70" s="384"/>
      <c r="F70" s="385"/>
      <c r="G70" s="386" t="s">
        <v>4</v>
      </c>
      <c r="H70" s="386"/>
      <c r="I70" s="386" t="s">
        <v>5</v>
      </c>
      <c r="J70" s="386"/>
      <c r="K70" s="386" t="s">
        <v>6</v>
      </c>
      <c r="L70" s="387"/>
      <c r="N70" s="170"/>
      <c r="O70" s="170"/>
      <c r="P70" s="170"/>
      <c r="Q70" s="170"/>
    </row>
    <row r="71" spans="2:17" x14ac:dyDescent="0.25">
      <c r="B71" s="53"/>
      <c r="C71" s="388"/>
      <c r="D71" s="389"/>
      <c r="E71" s="389"/>
      <c r="F71" s="390"/>
      <c r="G71" s="391"/>
      <c r="H71" s="391"/>
      <c r="I71" s="391"/>
      <c r="J71" s="391"/>
      <c r="K71" s="392"/>
      <c r="L71" s="393"/>
      <c r="N71" s="169"/>
      <c r="O71" s="169"/>
      <c r="P71" s="169"/>
      <c r="Q71" s="169"/>
    </row>
    <row r="72" spans="2:17" ht="13.5" thickBot="1" x14ac:dyDescent="0.3">
      <c r="B72" s="54"/>
      <c r="C72" s="376"/>
      <c r="D72" s="377"/>
      <c r="E72" s="377"/>
      <c r="F72" s="378"/>
      <c r="G72" s="379"/>
      <c r="H72" s="380"/>
      <c r="I72" s="379"/>
      <c r="J72" s="380"/>
      <c r="K72" s="381"/>
      <c r="L72" s="382"/>
      <c r="N72" s="171"/>
      <c r="O72" s="171"/>
      <c r="P72" s="171"/>
      <c r="Q72" s="171"/>
    </row>
    <row r="73" spans="2:17" ht="6.75" customHeight="1" x14ac:dyDescent="0.25">
      <c r="N73" s="169"/>
      <c r="O73" s="169"/>
      <c r="P73" s="169"/>
      <c r="Q73" s="169"/>
    </row>
    <row r="74" spans="2:17" ht="6.75" customHeight="1" x14ac:dyDescent="0.25">
      <c r="D74" s="44"/>
    </row>
    <row r="75" spans="2:17" ht="14.25" customHeight="1" x14ac:dyDescent="0.25">
      <c r="C75" s="44"/>
    </row>
    <row r="76" spans="2:17" ht="29.25" customHeight="1" x14ac:dyDescent="0.25">
      <c r="C76" s="231"/>
      <c r="D76" s="231"/>
      <c r="E76" s="231"/>
      <c r="F76" s="231"/>
      <c r="G76" s="231"/>
      <c r="H76" s="231"/>
      <c r="I76" s="231"/>
      <c r="J76" s="231"/>
      <c r="K76" s="231"/>
      <c r="L76" s="231"/>
    </row>
    <row r="82" spans="2:12" x14ac:dyDescent="0.25">
      <c r="B82" s="18"/>
      <c r="L82" s="43"/>
    </row>
    <row r="83" spans="2:12" x14ac:dyDescent="0.25">
      <c r="B83" s="18"/>
      <c r="L83" s="43"/>
    </row>
    <row r="84" spans="2:12" x14ac:dyDescent="0.25">
      <c r="B84" s="18"/>
      <c r="L84" s="43"/>
    </row>
    <row r="85" spans="2:12" x14ac:dyDescent="0.25">
      <c r="B85" s="18"/>
      <c r="L85" s="43"/>
    </row>
    <row r="86" spans="2:12" x14ac:dyDescent="0.25">
      <c r="B86" s="18"/>
      <c r="L86" s="43"/>
    </row>
    <row r="87" spans="2:12" x14ac:dyDescent="0.25">
      <c r="B87" s="18"/>
      <c r="L87" s="43"/>
    </row>
    <row r="88" spans="2:12" x14ac:dyDescent="0.25">
      <c r="B88" s="18"/>
      <c r="L88" s="43"/>
    </row>
    <row r="89" spans="2:12" x14ac:dyDescent="0.25">
      <c r="B89" s="18"/>
      <c r="L89" s="43"/>
    </row>
    <row r="90" spans="2:12" x14ac:dyDescent="0.25">
      <c r="B90" s="18"/>
      <c r="L90" s="43"/>
    </row>
    <row r="91" spans="2:12" x14ac:dyDescent="0.25">
      <c r="B91" s="18"/>
      <c r="L91" s="43"/>
    </row>
    <row r="92" spans="2:12" x14ac:dyDescent="0.25">
      <c r="B92" s="18"/>
      <c r="L92" s="43"/>
    </row>
    <row r="93" spans="2:12" x14ac:dyDescent="0.25">
      <c r="B93" s="18"/>
      <c r="L93" s="43"/>
    </row>
    <row r="94" spans="2:12" x14ac:dyDescent="0.25">
      <c r="B94" s="18"/>
      <c r="L94" s="43"/>
    </row>
    <row r="95" spans="2:12" x14ac:dyDescent="0.25">
      <c r="B95" s="18"/>
      <c r="L95" s="43"/>
    </row>
    <row r="96" spans="2:12" x14ac:dyDescent="0.25">
      <c r="B96" s="18"/>
      <c r="L96" s="43"/>
    </row>
    <row r="97" spans="2:12" x14ac:dyDescent="0.25">
      <c r="B97" s="18"/>
      <c r="L97" s="43"/>
    </row>
    <row r="98" spans="2:12" x14ac:dyDescent="0.25">
      <c r="B98" s="18"/>
      <c r="L98" s="43"/>
    </row>
    <row r="99" spans="2:12" x14ac:dyDescent="0.25">
      <c r="B99" s="18"/>
      <c r="L99" s="43"/>
    </row>
    <row r="100" spans="2:12" x14ac:dyDescent="0.25">
      <c r="B100" s="18"/>
      <c r="L100" s="43"/>
    </row>
    <row r="101" spans="2:12" x14ac:dyDescent="0.25">
      <c r="B101" s="18"/>
      <c r="L101" s="43"/>
    </row>
    <row r="102" spans="2:12" x14ac:dyDescent="0.25">
      <c r="B102" s="18"/>
      <c r="L102" s="43"/>
    </row>
    <row r="103" spans="2:12" x14ac:dyDescent="0.25">
      <c r="B103" s="18"/>
      <c r="L103" s="43"/>
    </row>
    <row r="104" spans="2:12" x14ac:dyDescent="0.25">
      <c r="B104" s="18"/>
      <c r="L104" s="43"/>
    </row>
    <row r="105" spans="2:12" x14ac:dyDescent="0.25">
      <c r="B105" s="18"/>
      <c r="L105" s="43"/>
    </row>
    <row r="106" spans="2:12" x14ac:dyDescent="0.25">
      <c r="B106" s="18"/>
      <c r="L106" s="43"/>
    </row>
    <row r="107" spans="2:12" x14ac:dyDescent="0.25">
      <c r="B107" s="18"/>
      <c r="L107" s="43"/>
    </row>
    <row r="108" spans="2:12" x14ac:dyDescent="0.25">
      <c r="B108" s="18"/>
      <c r="L108" s="43"/>
    </row>
    <row r="109" spans="2:12" x14ac:dyDescent="0.25">
      <c r="B109" s="18"/>
      <c r="L109" s="43"/>
    </row>
    <row r="110" spans="2:12" x14ac:dyDescent="0.25">
      <c r="B110" s="18"/>
      <c r="L110" s="43"/>
    </row>
    <row r="111" spans="2:12" x14ac:dyDescent="0.25">
      <c r="B111" s="18"/>
      <c r="L111" s="43"/>
    </row>
    <row r="112" spans="2:12" x14ac:dyDescent="0.25">
      <c r="B112" s="18"/>
      <c r="L112" s="43"/>
    </row>
    <row r="113" spans="2:12" x14ac:dyDescent="0.25">
      <c r="B113" s="18"/>
      <c r="L113" s="43"/>
    </row>
    <row r="114" spans="2:12" x14ac:dyDescent="0.25">
      <c r="B114" s="18"/>
      <c r="L114" s="43"/>
    </row>
    <row r="115" spans="2:12" x14ac:dyDescent="0.25">
      <c r="B115" s="18"/>
      <c r="L115" s="43"/>
    </row>
    <row r="116" spans="2:12" x14ac:dyDescent="0.25">
      <c r="B116" s="18"/>
      <c r="L116" s="43"/>
    </row>
    <row r="117" spans="2:12" x14ac:dyDescent="0.25">
      <c r="B117" s="18"/>
      <c r="L117" s="43"/>
    </row>
    <row r="118" spans="2:12" x14ac:dyDescent="0.25">
      <c r="B118" s="18"/>
      <c r="L118" s="43"/>
    </row>
    <row r="119" spans="2:12" ht="13.5" thickBot="1" x14ac:dyDescent="0.3">
      <c r="B119" s="19"/>
      <c r="C119" s="20"/>
      <c r="D119" s="20"/>
      <c r="E119" s="20"/>
      <c r="F119" s="20"/>
      <c r="G119" s="20"/>
      <c r="H119" s="20"/>
      <c r="I119" s="20"/>
      <c r="J119" s="20"/>
      <c r="K119" s="20"/>
      <c r="L119" s="45"/>
    </row>
  </sheetData>
  <sheetProtection algorithmName="SHA-512" hashValue="qlEKerxg1NJsJdE9gmf+Bd171NppMZckUOUfk9Ago0abNKzoIFd/YTFpxLL9UcC1lbUPsfD1KfFDCC9z1kD61A==" saltValue="YwxWqgPxEuntlrIVuh/7cA==" spinCount="100000" sheet="1" selectLockedCells="1"/>
  <mergeCells count="49">
    <mergeCell ref="N18:Q18"/>
    <mergeCell ref="N7:Q7"/>
    <mergeCell ref="N9:Q9"/>
    <mergeCell ref="N11:Q11"/>
    <mergeCell ref="N13:Q13"/>
    <mergeCell ref="N15:Q15"/>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zoomScaleNormal="100" zoomScaleSheetLayoutView="100" workbookViewId="0">
      <selection activeCell="I26" sqref="I26:J2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6384" width="9.140625" style="14"/>
  </cols>
  <sheetData>
    <row r="1" spans="2:17" s="7" customFormat="1" x14ac:dyDescent="0.2">
      <c r="B1" s="8"/>
      <c r="C1" s="8"/>
      <c r="D1" s="8"/>
      <c r="E1" s="8"/>
      <c r="F1" s="8"/>
      <c r="G1" s="8"/>
      <c r="H1" s="8"/>
      <c r="I1" s="8"/>
      <c r="J1" s="8"/>
      <c r="K1" s="8"/>
      <c r="L1" s="8"/>
      <c r="M1" s="8"/>
    </row>
    <row r="2" spans="2:17" s="1" customFormat="1" x14ac:dyDescent="0.25">
      <c r="B2" s="431" t="s">
        <v>37</v>
      </c>
      <c r="C2" s="431"/>
      <c r="D2" s="431"/>
      <c r="E2" s="431"/>
      <c r="F2" s="431"/>
      <c r="G2" s="431"/>
      <c r="H2" s="431"/>
      <c r="I2" s="431"/>
      <c r="J2" s="431"/>
      <c r="K2" s="431"/>
      <c r="L2" s="431"/>
    </row>
    <row r="3" spans="2:17" s="1" customFormat="1" ht="15.75" customHeight="1" x14ac:dyDescent="0.25">
      <c r="B3" s="431"/>
      <c r="C3" s="431"/>
      <c r="D3" s="431"/>
      <c r="E3" s="431"/>
      <c r="F3" s="431"/>
      <c r="G3" s="431"/>
      <c r="H3" s="431"/>
      <c r="I3" s="431"/>
      <c r="J3" s="431"/>
      <c r="K3" s="431"/>
      <c r="L3" s="431"/>
    </row>
    <row r="4" spans="2:17" s="1" customFormat="1" ht="15" customHeight="1" x14ac:dyDescent="0.25">
      <c r="B4" s="431"/>
      <c r="C4" s="431"/>
      <c r="D4" s="431"/>
      <c r="E4" s="431"/>
      <c r="F4" s="431"/>
      <c r="G4" s="431"/>
      <c r="H4" s="431"/>
      <c r="I4" s="431"/>
      <c r="J4" s="431"/>
      <c r="K4" s="431"/>
      <c r="L4" s="431"/>
    </row>
    <row r="5" spans="2:17" s="1" customFormat="1" ht="15" customHeight="1" x14ac:dyDescent="0.25">
      <c r="B5" s="431"/>
      <c r="C5" s="431"/>
      <c r="D5" s="431"/>
      <c r="E5" s="431"/>
      <c r="F5" s="431"/>
      <c r="G5" s="431"/>
      <c r="H5" s="431"/>
      <c r="I5" s="431"/>
      <c r="J5" s="431"/>
      <c r="K5" s="431"/>
      <c r="L5" s="431"/>
      <c r="N5" s="169"/>
      <c r="O5" s="169"/>
      <c r="P5" s="169"/>
      <c r="Q5" s="169"/>
    </row>
    <row r="6" spans="2:17" s="1" customFormat="1" ht="15" customHeight="1" thickBot="1" x14ac:dyDescent="0.3">
      <c r="B6" s="431"/>
      <c r="C6" s="431"/>
      <c r="D6" s="431"/>
      <c r="E6" s="431"/>
      <c r="F6" s="431"/>
      <c r="G6" s="431"/>
      <c r="H6" s="431"/>
      <c r="I6" s="431"/>
      <c r="J6" s="431"/>
      <c r="K6" s="431"/>
      <c r="L6" s="431"/>
      <c r="N6" s="169"/>
      <c r="O6" s="169"/>
      <c r="P6" s="169"/>
      <c r="Q6" s="169"/>
    </row>
    <row r="7" spans="2:17" s="1" customFormat="1" ht="15" customHeight="1" x14ac:dyDescent="0.25">
      <c r="B7" s="232" t="s">
        <v>7</v>
      </c>
      <c r="C7" s="233"/>
      <c r="D7" s="233"/>
      <c r="E7" s="429">
        <f>'Cost Estimate'!E8</f>
        <v>0</v>
      </c>
      <c r="F7" s="429"/>
      <c r="G7" s="429"/>
      <c r="H7" s="429"/>
      <c r="I7" s="429"/>
      <c r="J7" s="429"/>
      <c r="K7" s="429"/>
      <c r="L7" s="430"/>
      <c r="N7" s="373"/>
      <c r="O7" s="373"/>
      <c r="P7" s="373"/>
      <c r="Q7" s="373"/>
    </row>
    <row r="8" spans="2:17" s="1" customFormat="1" ht="6.75" customHeight="1" x14ac:dyDescent="0.25">
      <c r="B8" s="2"/>
      <c r="L8" s="3"/>
      <c r="N8" s="169"/>
      <c r="O8" s="169"/>
      <c r="P8" s="169"/>
      <c r="Q8" s="169"/>
    </row>
    <row r="9" spans="2:17" s="1" customFormat="1" ht="15" customHeight="1" x14ac:dyDescent="0.25">
      <c r="B9" s="244" t="s">
        <v>110</v>
      </c>
      <c r="C9" s="245"/>
      <c r="D9" s="245"/>
      <c r="E9" s="441">
        <f>'Cost Estimate'!E10</f>
        <v>0</v>
      </c>
      <c r="F9" s="441"/>
      <c r="G9" s="441"/>
      <c r="H9" s="441"/>
      <c r="I9" s="441"/>
      <c r="J9" s="441"/>
      <c r="K9" s="441"/>
      <c r="L9" s="442"/>
      <c r="N9" s="373"/>
      <c r="O9" s="373"/>
      <c r="P9" s="373"/>
      <c r="Q9" s="373"/>
    </row>
    <row r="10" spans="2:17" s="1" customFormat="1" ht="6.75" customHeight="1" x14ac:dyDescent="0.25">
      <c r="B10" s="2"/>
      <c r="L10" s="3"/>
      <c r="N10" s="169"/>
      <c r="O10" s="169"/>
      <c r="P10" s="169"/>
      <c r="Q10" s="169"/>
    </row>
    <row r="11" spans="2:17" s="1" customFormat="1" ht="15" customHeight="1" x14ac:dyDescent="0.25">
      <c r="B11" s="244" t="s">
        <v>57</v>
      </c>
      <c r="C11" s="245"/>
      <c r="D11" s="245"/>
      <c r="E11" s="433">
        <f>SUM('Cost Estimate'!O91:P91)</f>
        <v>0</v>
      </c>
      <c r="F11" s="433"/>
      <c r="G11" s="433"/>
      <c r="H11" s="433"/>
      <c r="I11" s="433"/>
      <c r="J11" s="433"/>
      <c r="K11" s="433"/>
      <c r="L11" s="434"/>
      <c r="N11" s="373"/>
      <c r="O11" s="373"/>
      <c r="P11" s="373"/>
      <c r="Q11" s="373"/>
    </row>
    <row r="12" spans="2:17" s="1" customFormat="1" ht="6.75" customHeight="1" x14ac:dyDescent="0.25">
      <c r="B12" s="2"/>
      <c r="L12" s="3"/>
      <c r="N12" s="169"/>
      <c r="O12" s="169"/>
      <c r="P12" s="169"/>
      <c r="Q12" s="169"/>
    </row>
    <row r="13" spans="2:17" s="1" customFormat="1" ht="15" customHeight="1" x14ac:dyDescent="0.25">
      <c r="B13" s="244" t="s">
        <v>38</v>
      </c>
      <c r="C13" s="245"/>
      <c r="D13" s="245"/>
      <c r="E13" s="432">
        <f>SUM('Cost Estimate'!N28:P28)</f>
        <v>0</v>
      </c>
      <c r="F13" s="432"/>
      <c r="G13" s="245" t="s">
        <v>79</v>
      </c>
      <c r="H13" s="245"/>
      <c r="I13" s="245"/>
      <c r="J13" s="245"/>
      <c r="K13" s="245"/>
      <c r="L13" s="435"/>
      <c r="N13" s="373"/>
      <c r="O13" s="373"/>
      <c r="P13" s="373"/>
      <c r="Q13" s="373"/>
    </row>
    <row r="14" spans="2:17" s="1" customFormat="1" ht="6.75" customHeight="1" thickBot="1" x14ac:dyDescent="0.3">
      <c r="B14" s="4"/>
      <c r="C14" s="5"/>
      <c r="D14" s="5"/>
      <c r="E14" s="5"/>
      <c r="F14" s="5"/>
      <c r="G14" s="5"/>
      <c r="H14" s="5"/>
      <c r="I14" s="5"/>
      <c r="J14" s="5"/>
      <c r="K14" s="5"/>
      <c r="L14" s="6"/>
      <c r="N14" s="169"/>
      <c r="O14" s="169"/>
      <c r="P14" s="169"/>
      <c r="Q14" s="169"/>
    </row>
    <row r="15" spans="2:17" s="7" customFormat="1" x14ac:dyDescent="0.2">
      <c r="B15" s="32"/>
      <c r="C15" s="22"/>
      <c r="D15" s="22"/>
      <c r="E15" s="22"/>
      <c r="F15" s="22"/>
      <c r="G15" s="22"/>
      <c r="H15" s="22"/>
      <c r="I15" s="22"/>
      <c r="J15" s="22"/>
      <c r="K15" s="22"/>
      <c r="L15" s="23"/>
      <c r="M15" s="8"/>
      <c r="N15" s="174"/>
      <c r="O15" s="174"/>
      <c r="P15" s="174"/>
      <c r="Q15" s="174"/>
    </row>
    <row r="16" spans="2:17" s="7" customFormat="1" ht="33.6" customHeight="1" x14ac:dyDescent="0.2">
      <c r="B16" s="33"/>
      <c r="C16" s="8"/>
      <c r="D16" s="8"/>
      <c r="E16" s="436" t="s">
        <v>141</v>
      </c>
      <c r="F16" s="437"/>
      <c r="G16" s="437"/>
      <c r="H16" s="438"/>
      <c r="I16" s="439" t="s">
        <v>129</v>
      </c>
      <c r="J16" s="228"/>
      <c r="K16" s="228"/>
      <c r="L16" s="440"/>
      <c r="M16" s="8"/>
      <c r="N16" s="174"/>
      <c r="O16" s="174"/>
      <c r="P16" s="174"/>
      <c r="Q16" s="174"/>
    </row>
    <row r="17" spans="1:17" s="12" customFormat="1" ht="66" customHeight="1" x14ac:dyDescent="0.2">
      <c r="A17" s="11"/>
      <c r="B17" s="34" t="s">
        <v>33</v>
      </c>
      <c r="C17" s="444" t="s">
        <v>34</v>
      </c>
      <c r="D17" s="444"/>
      <c r="E17" s="460" t="s">
        <v>35</v>
      </c>
      <c r="F17" s="461"/>
      <c r="G17" s="460" t="s">
        <v>140</v>
      </c>
      <c r="H17" s="461"/>
      <c r="I17" s="444" t="s">
        <v>35</v>
      </c>
      <c r="J17" s="444"/>
      <c r="K17" s="460" t="s">
        <v>140</v>
      </c>
      <c r="L17" s="462"/>
      <c r="M17" s="11"/>
      <c r="N17" s="173"/>
      <c r="O17" s="173"/>
      <c r="P17" s="173"/>
      <c r="Q17" s="173"/>
    </row>
    <row r="18" spans="1:17" x14ac:dyDescent="0.2">
      <c r="B18" s="443" t="s">
        <v>25</v>
      </c>
      <c r="C18" s="444" t="s">
        <v>26</v>
      </c>
      <c r="D18" s="444"/>
      <c r="E18" s="445">
        <v>0</v>
      </c>
      <c r="F18" s="446"/>
      <c r="G18" s="447">
        <f>E18</f>
        <v>0</v>
      </c>
      <c r="H18" s="448"/>
      <c r="I18" s="449">
        <v>0</v>
      </c>
      <c r="J18" s="449"/>
      <c r="K18" s="450">
        <f>I18</f>
        <v>0</v>
      </c>
      <c r="L18" s="451"/>
      <c r="N18" s="175"/>
      <c r="O18" s="175"/>
      <c r="P18" s="175"/>
      <c r="Q18" s="175"/>
    </row>
    <row r="19" spans="1:17" x14ac:dyDescent="0.2">
      <c r="B19" s="443"/>
      <c r="C19" s="444" t="s">
        <v>27</v>
      </c>
      <c r="D19" s="444"/>
      <c r="E19" s="445">
        <v>0</v>
      </c>
      <c r="F19" s="446"/>
      <c r="G19" s="447">
        <f t="shared" ref="G19:G33" si="0">G18+E19</f>
        <v>0</v>
      </c>
      <c r="H19" s="448"/>
      <c r="I19" s="449">
        <v>0</v>
      </c>
      <c r="J19" s="449"/>
      <c r="K19" s="450">
        <f t="shared" ref="K19:K33" si="1">K18+I19</f>
        <v>0</v>
      </c>
      <c r="L19" s="451"/>
      <c r="N19" s="175"/>
      <c r="O19" s="175"/>
      <c r="P19" s="175"/>
      <c r="Q19" s="175"/>
    </row>
    <row r="20" spans="1:17" x14ac:dyDescent="0.2">
      <c r="B20" s="443"/>
      <c r="C20" s="444" t="s">
        <v>28</v>
      </c>
      <c r="D20" s="444"/>
      <c r="E20" s="445">
        <v>0</v>
      </c>
      <c r="F20" s="446"/>
      <c r="G20" s="447">
        <f t="shared" si="0"/>
        <v>0</v>
      </c>
      <c r="H20" s="448"/>
      <c r="I20" s="449">
        <v>0</v>
      </c>
      <c r="J20" s="449"/>
      <c r="K20" s="450">
        <f t="shared" si="1"/>
        <v>0</v>
      </c>
      <c r="L20" s="451"/>
      <c r="N20" s="175"/>
      <c r="O20" s="175"/>
      <c r="P20" s="175"/>
      <c r="Q20" s="175"/>
    </row>
    <row r="21" spans="1:17" x14ac:dyDescent="0.2">
      <c r="B21" s="443"/>
      <c r="C21" s="444" t="s">
        <v>29</v>
      </c>
      <c r="D21" s="444"/>
      <c r="E21" s="445">
        <v>0</v>
      </c>
      <c r="F21" s="446"/>
      <c r="G21" s="447">
        <f t="shared" si="0"/>
        <v>0</v>
      </c>
      <c r="H21" s="448"/>
      <c r="I21" s="449">
        <v>0</v>
      </c>
      <c r="J21" s="449"/>
      <c r="K21" s="450">
        <f t="shared" si="1"/>
        <v>0</v>
      </c>
      <c r="L21" s="451"/>
    </row>
    <row r="22" spans="1:17" x14ac:dyDescent="0.2">
      <c r="B22" s="443" t="s">
        <v>32</v>
      </c>
      <c r="C22" s="444" t="s">
        <v>26</v>
      </c>
      <c r="D22" s="444"/>
      <c r="E22" s="445">
        <v>0</v>
      </c>
      <c r="F22" s="446"/>
      <c r="G22" s="447">
        <f t="shared" si="0"/>
        <v>0</v>
      </c>
      <c r="H22" s="448"/>
      <c r="I22" s="449">
        <v>0</v>
      </c>
      <c r="J22" s="449"/>
      <c r="K22" s="450">
        <f t="shared" si="1"/>
        <v>0</v>
      </c>
      <c r="L22" s="451"/>
    </row>
    <row r="23" spans="1:17" x14ac:dyDescent="0.2">
      <c r="B23" s="443"/>
      <c r="C23" s="444" t="s">
        <v>27</v>
      </c>
      <c r="D23" s="444"/>
      <c r="E23" s="445">
        <v>0</v>
      </c>
      <c r="F23" s="446"/>
      <c r="G23" s="447">
        <f t="shared" si="0"/>
        <v>0</v>
      </c>
      <c r="H23" s="448"/>
      <c r="I23" s="449">
        <v>0</v>
      </c>
      <c r="J23" s="449"/>
      <c r="K23" s="450">
        <f t="shared" si="1"/>
        <v>0</v>
      </c>
      <c r="L23" s="451"/>
    </row>
    <row r="24" spans="1:17" x14ac:dyDescent="0.2">
      <c r="B24" s="443"/>
      <c r="C24" s="444" t="s">
        <v>28</v>
      </c>
      <c r="D24" s="444"/>
      <c r="E24" s="445">
        <v>0</v>
      </c>
      <c r="F24" s="446"/>
      <c r="G24" s="447">
        <f t="shared" si="0"/>
        <v>0</v>
      </c>
      <c r="H24" s="448"/>
      <c r="I24" s="449">
        <v>0</v>
      </c>
      <c r="J24" s="449"/>
      <c r="K24" s="450">
        <f t="shared" si="1"/>
        <v>0</v>
      </c>
      <c r="L24" s="451"/>
    </row>
    <row r="25" spans="1:17" x14ac:dyDescent="0.2">
      <c r="B25" s="443"/>
      <c r="C25" s="444" t="s">
        <v>29</v>
      </c>
      <c r="D25" s="444"/>
      <c r="E25" s="445">
        <v>0</v>
      </c>
      <c r="F25" s="446"/>
      <c r="G25" s="447">
        <f t="shared" si="0"/>
        <v>0</v>
      </c>
      <c r="H25" s="448"/>
      <c r="I25" s="449">
        <v>0</v>
      </c>
      <c r="J25" s="449"/>
      <c r="K25" s="450">
        <f t="shared" si="1"/>
        <v>0</v>
      </c>
      <c r="L25" s="451"/>
    </row>
    <row r="26" spans="1:17" x14ac:dyDescent="0.2">
      <c r="B26" s="443" t="s">
        <v>31</v>
      </c>
      <c r="C26" s="444" t="s">
        <v>26</v>
      </c>
      <c r="D26" s="444"/>
      <c r="E26" s="445"/>
      <c r="F26" s="446"/>
      <c r="G26" s="447">
        <f t="shared" si="0"/>
        <v>0</v>
      </c>
      <c r="H26" s="448"/>
      <c r="I26" s="449"/>
      <c r="J26" s="449"/>
      <c r="K26" s="450">
        <f t="shared" si="1"/>
        <v>0</v>
      </c>
      <c r="L26" s="451"/>
    </row>
    <row r="27" spans="1:17" x14ac:dyDescent="0.2">
      <c r="B27" s="443"/>
      <c r="C27" s="444" t="s">
        <v>27</v>
      </c>
      <c r="D27" s="444"/>
      <c r="E27" s="445"/>
      <c r="F27" s="446"/>
      <c r="G27" s="447">
        <f t="shared" si="0"/>
        <v>0</v>
      </c>
      <c r="H27" s="448"/>
      <c r="I27" s="449"/>
      <c r="J27" s="449"/>
      <c r="K27" s="450">
        <f t="shared" si="1"/>
        <v>0</v>
      </c>
      <c r="L27" s="451"/>
    </row>
    <row r="28" spans="1:17" x14ac:dyDescent="0.2">
      <c r="B28" s="443"/>
      <c r="C28" s="444" t="s">
        <v>28</v>
      </c>
      <c r="D28" s="444"/>
      <c r="E28" s="445"/>
      <c r="F28" s="446"/>
      <c r="G28" s="447">
        <f t="shared" si="0"/>
        <v>0</v>
      </c>
      <c r="H28" s="448"/>
      <c r="I28" s="449"/>
      <c r="J28" s="449"/>
      <c r="K28" s="450">
        <f t="shared" si="1"/>
        <v>0</v>
      </c>
      <c r="L28" s="451"/>
    </row>
    <row r="29" spans="1:17" x14ac:dyDescent="0.2">
      <c r="B29" s="443"/>
      <c r="C29" s="444" t="s">
        <v>29</v>
      </c>
      <c r="D29" s="444"/>
      <c r="E29" s="445"/>
      <c r="F29" s="446"/>
      <c r="G29" s="447">
        <f t="shared" si="0"/>
        <v>0</v>
      </c>
      <c r="H29" s="448"/>
      <c r="I29" s="449"/>
      <c r="J29" s="449"/>
      <c r="K29" s="450">
        <f t="shared" si="1"/>
        <v>0</v>
      </c>
      <c r="L29" s="451"/>
    </row>
    <row r="30" spans="1:17" x14ac:dyDescent="0.2">
      <c r="B30" s="443" t="s">
        <v>30</v>
      </c>
      <c r="C30" s="444" t="s">
        <v>26</v>
      </c>
      <c r="D30" s="444"/>
      <c r="E30" s="445"/>
      <c r="F30" s="446"/>
      <c r="G30" s="447">
        <f t="shared" si="0"/>
        <v>0</v>
      </c>
      <c r="H30" s="448"/>
      <c r="I30" s="449"/>
      <c r="J30" s="449"/>
      <c r="K30" s="450">
        <f t="shared" si="1"/>
        <v>0</v>
      </c>
      <c r="L30" s="451"/>
    </row>
    <row r="31" spans="1:17" x14ac:dyDescent="0.2">
      <c r="B31" s="443"/>
      <c r="C31" s="444" t="s">
        <v>27</v>
      </c>
      <c r="D31" s="444"/>
      <c r="E31" s="445"/>
      <c r="F31" s="446"/>
      <c r="G31" s="447">
        <f t="shared" si="0"/>
        <v>0</v>
      </c>
      <c r="H31" s="448"/>
      <c r="I31" s="449"/>
      <c r="J31" s="449"/>
      <c r="K31" s="450">
        <f t="shared" si="1"/>
        <v>0</v>
      </c>
      <c r="L31" s="451"/>
    </row>
    <row r="32" spans="1:17" x14ac:dyDescent="0.2">
      <c r="B32" s="443"/>
      <c r="C32" s="444" t="s">
        <v>28</v>
      </c>
      <c r="D32" s="444"/>
      <c r="E32" s="445"/>
      <c r="F32" s="446"/>
      <c r="G32" s="447">
        <f t="shared" si="0"/>
        <v>0</v>
      </c>
      <c r="H32" s="448"/>
      <c r="I32" s="449"/>
      <c r="J32" s="449"/>
      <c r="K32" s="450">
        <f t="shared" si="1"/>
        <v>0</v>
      </c>
      <c r="L32" s="451"/>
    </row>
    <row r="33" spans="2:12" x14ac:dyDescent="0.2">
      <c r="B33" s="443"/>
      <c r="C33" s="444" t="s">
        <v>29</v>
      </c>
      <c r="D33" s="444"/>
      <c r="E33" s="445"/>
      <c r="F33" s="446"/>
      <c r="G33" s="447">
        <f t="shared" si="0"/>
        <v>0</v>
      </c>
      <c r="H33" s="448"/>
      <c r="I33" s="449"/>
      <c r="J33" s="449"/>
      <c r="K33" s="450">
        <f t="shared" si="1"/>
        <v>0</v>
      </c>
      <c r="L33" s="451"/>
    </row>
    <row r="34" spans="2:12" x14ac:dyDescent="0.2">
      <c r="B34" s="15"/>
      <c r="C34" s="35"/>
      <c r="D34" s="35"/>
      <c r="E34" s="35"/>
      <c r="F34" s="35"/>
      <c r="G34" s="35"/>
      <c r="H34" s="35"/>
      <c r="I34" s="36"/>
      <c r="J34" s="36"/>
      <c r="K34" s="36"/>
      <c r="L34" s="16"/>
    </row>
    <row r="35" spans="2:12" x14ac:dyDescent="0.2">
      <c r="B35" s="15"/>
      <c r="C35" s="35"/>
      <c r="D35" s="35"/>
      <c r="E35" s="35"/>
      <c r="F35" s="35"/>
      <c r="G35" s="35"/>
      <c r="H35" s="35"/>
      <c r="I35" s="36"/>
      <c r="J35" s="36"/>
      <c r="K35" s="36"/>
      <c r="L35" s="16"/>
    </row>
    <row r="36" spans="2:12" x14ac:dyDescent="0.2">
      <c r="B36" s="15"/>
      <c r="C36" s="35"/>
      <c r="D36" s="35"/>
      <c r="E36" s="35"/>
      <c r="F36" s="35"/>
      <c r="G36" s="35"/>
      <c r="H36" s="35"/>
      <c r="I36" s="36"/>
      <c r="J36" s="36"/>
      <c r="K36" s="36"/>
      <c r="L36" s="16"/>
    </row>
    <row r="37" spans="2:12" x14ac:dyDescent="0.2">
      <c r="B37" s="15"/>
      <c r="C37" s="35"/>
      <c r="D37" s="35"/>
      <c r="E37" s="35"/>
      <c r="F37" s="35"/>
      <c r="G37" s="35"/>
      <c r="H37" s="35"/>
      <c r="I37" s="36"/>
      <c r="J37" s="36"/>
      <c r="K37" s="36"/>
      <c r="L37" s="16"/>
    </row>
    <row r="38" spans="2:12" x14ac:dyDescent="0.2">
      <c r="B38" s="15"/>
      <c r="C38" s="35"/>
      <c r="D38" s="35"/>
      <c r="E38" s="35"/>
      <c r="F38" s="35"/>
      <c r="G38" s="35"/>
      <c r="H38" s="35"/>
      <c r="I38" s="36"/>
      <c r="J38" s="36"/>
      <c r="K38" s="36"/>
      <c r="L38" s="16"/>
    </row>
    <row r="39" spans="2:12" x14ac:dyDescent="0.2">
      <c r="B39" s="15"/>
      <c r="C39" s="35"/>
      <c r="D39" s="35"/>
      <c r="E39" s="35"/>
      <c r="F39" s="35"/>
      <c r="G39" s="35"/>
      <c r="H39" s="35"/>
      <c r="I39" s="36"/>
      <c r="J39" s="36"/>
      <c r="K39" s="36"/>
      <c r="L39" s="16"/>
    </row>
    <row r="40" spans="2:12" x14ac:dyDescent="0.2">
      <c r="B40" s="15"/>
      <c r="C40" s="35"/>
      <c r="D40" s="35"/>
      <c r="E40" s="35"/>
      <c r="F40" s="35"/>
      <c r="G40" s="35"/>
      <c r="H40" s="35"/>
      <c r="I40" s="36"/>
      <c r="J40" s="36"/>
      <c r="K40" s="36"/>
      <c r="L40" s="16"/>
    </row>
    <row r="41" spans="2:12" x14ac:dyDescent="0.2">
      <c r="B41" s="15"/>
      <c r="C41" s="35"/>
      <c r="D41" s="35"/>
      <c r="E41" s="35"/>
      <c r="F41" s="35"/>
      <c r="G41" s="35"/>
      <c r="H41" s="35"/>
      <c r="I41" s="36"/>
      <c r="J41" s="36"/>
      <c r="K41" s="36"/>
      <c r="L41" s="16"/>
    </row>
    <row r="42" spans="2:12" x14ac:dyDescent="0.2">
      <c r="B42" s="15"/>
      <c r="C42" s="35"/>
      <c r="D42" s="35"/>
      <c r="E42" s="35"/>
      <c r="F42" s="35"/>
      <c r="G42" s="35"/>
      <c r="H42" s="35"/>
      <c r="I42" s="36"/>
      <c r="J42" s="36"/>
      <c r="K42" s="36"/>
      <c r="L42" s="16"/>
    </row>
    <row r="43" spans="2:12" x14ac:dyDescent="0.2">
      <c r="B43" s="15"/>
      <c r="C43" s="35"/>
      <c r="D43" s="35"/>
      <c r="E43" s="35"/>
      <c r="F43" s="35"/>
      <c r="G43" s="35"/>
      <c r="H43" s="35"/>
      <c r="I43" s="36"/>
      <c r="J43" s="36"/>
      <c r="K43" s="36"/>
      <c r="L43" s="16"/>
    </row>
    <row r="44" spans="2:12" x14ac:dyDescent="0.2">
      <c r="B44" s="15"/>
      <c r="C44" s="35"/>
      <c r="D44" s="35"/>
      <c r="E44" s="35"/>
      <c r="F44" s="35"/>
      <c r="G44" s="35"/>
      <c r="H44" s="35"/>
      <c r="I44" s="36"/>
      <c r="J44" s="36"/>
      <c r="K44" s="36"/>
      <c r="L44" s="16"/>
    </row>
    <row r="45" spans="2:12" x14ac:dyDescent="0.2">
      <c r="B45" s="15"/>
      <c r="C45" s="35"/>
      <c r="D45" s="35"/>
      <c r="E45" s="35"/>
      <c r="F45" s="35"/>
      <c r="G45" s="35"/>
      <c r="H45" s="35"/>
      <c r="I45" s="36"/>
      <c r="J45" s="36"/>
      <c r="K45" s="36"/>
      <c r="L45" s="16"/>
    </row>
    <row r="46" spans="2:12" x14ac:dyDescent="0.2">
      <c r="B46" s="15"/>
      <c r="C46" s="35"/>
      <c r="D46" s="35"/>
      <c r="E46" s="35"/>
      <c r="F46" s="35"/>
      <c r="G46" s="35"/>
      <c r="H46" s="35"/>
      <c r="I46" s="36"/>
      <c r="J46" s="36"/>
      <c r="K46" s="36"/>
      <c r="L46" s="16"/>
    </row>
    <row r="47" spans="2:12" x14ac:dyDescent="0.2">
      <c r="B47" s="15"/>
      <c r="C47" s="35"/>
      <c r="D47" s="35"/>
      <c r="E47" s="35"/>
      <c r="F47" s="35"/>
      <c r="G47" s="35"/>
      <c r="H47" s="35"/>
      <c r="I47" s="36"/>
      <c r="J47" s="36"/>
      <c r="K47" s="36"/>
      <c r="L47" s="16"/>
    </row>
    <row r="48" spans="2:12" x14ac:dyDescent="0.2">
      <c r="B48" s="15"/>
      <c r="C48" s="35"/>
      <c r="D48" s="35"/>
      <c r="E48" s="35"/>
      <c r="F48" s="35"/>
      <c r="G48" s="35"/>
      <c r="H48" s="35"/>
      <c r="I48" s="36"/>
      <c r="J48" s="36"/>
      <c r="K48" s="36"/>
      <c r="L48" s="16"/>
    </row>
    <row r="49" spans="1:13" x14ac:dyDescent="0.2">
      <c r="B49" s="15"/>
      <c r="C49" s="35"/>
      <c r="D49" s="35"/>
      <c r="E49" s="35"/>
      <c r="F49" s="35"/>
      <c r="G49" s="35"/>
      <c r="H49" s="35"/>
      <c r="I49" s="36"/>
      <c r="J49" s="36"/>
      <c r="K49" s="36"/>
      <c r="L49" s="16"/>
    </row>
    <row r="50" spans="1:13" x14ac:dyDescent="0.2">
      <c r="B50" s="15"/>
      <c r="C50" s="35"/>
      <c r="D50" s="35"/>
      <c r="E50" s="35"/>
      <c r="F50" s="35"/>
      <c r="G50" s="35"/>
      <c r="H50" s="35"/>
      <c r="I50" s="36"/>
      <c r="J50" s="36"/>
      <c r="K50" s="36"/>
      <c r="L50" s="16"/>
    </row>
    <row r="51" spans="1:13" x14ac:dyDescent="0.2">
      <c r="B51" s="15"/>
      <c r="C51" s="35"/>
      <c r="D51" s="35"/>
      <c r="E51" s="35"/>
      <c r="F51" s="35"/>
      <c r="G51" s="35"/>
      <c r="H51" s="35"/>
      <c r="I51" s="36"/>
      <c r="J51" s="36"/>
      <c r="K51" s="36"/>
      <c r="L51" s="16"/>
    </row>
    <row r="52" spans="1:13" x14ac:dyDescent="0.2">
      <c r="B52" s="15"/>
      <c r="C52" s="35"/>
      <c r="D52" s="35"/>
      <c r="E52" s="35"/>
      <c r="F52" s="35"/>
      <c r="G52" s="35"/>
      <c r="H52" s="35"/>
      <c r="I52" s="36"/>
      <c r="J52" s="36"/>
      <c r="K52" s="36"/>
      <c r="L52" s="16"/>
    </row>
    <row r="53" spans="1:13" s="7" customFormat="1" ht="13.5" thickBot="1" x14ac:dyDescent="0.25">
      <c r="B53" s="26"/>
      <c r="C53" s="27"/>
      <c r="D53" s="27"/>
      <c r="E53" s="27"/>
      <c r="F53" s="27"/>
      <c r="G53" s="27"/>
      <c r="H53" s="27"/>
      <c r="I53" s="27"/>
      <c r="J53" s="27"/>
      <c r="K53" s="27"/>
      <c r="L53" s="28"/>
      <c r="M53" s="8"/>
    </row>
    <row r="54" spans="1:13" ht="6.75" customHeight="1" thickBot="1" x14ac:dyDescent="0.25">
      <c r="B54" s="29"/>
      <c r="C54" s="30"/>
      <c r="D54" s="30"/>
      <c r="E54" s="30"/>
      <c r="F54" s="30"/>
      <c r="G54" s="30"/>
      <c r="H54" s="30"/>
      <c r="I54" s="30"/>
      <c r="J54" s="30"/>
      <c r="K54" s="30"/>
      <c r="L54" s="31"/>
    </row>
    <row r="55" spans="1:13" s="17" customFormat="1" x14ac:dyDescent="0.2">
      <c r="A55" s="9"/>
      <c r="B55" s="47" t="s">
        <v>2</v>
      </c>
      <c r="C55" s="459" t="s">
        <v>3</v>
      </c>
      <c r="D55" s="459"/>
      <c r="E55" s="459"/>
      <c r="F55" s="459"/>
      <c r="G55" s="459"/>
      <c r="H55" s="459"/>
      <c r="I55" s="459"/>
      <c r="J55" s="24" t="s">
        <v>39</v>
      </c>
      <c r="K55" s="24" t="s">
        <v>40</v>
      </c>
      <c r="L55" s="25" t="s">
        <v>6</v>
      </c>
      <c r="M55" s="10"/>
    </row>
    <row r="56" spans="1:13" x14ac:dyDescent="0.2">
      <c r="B56" s="48"/>
      <c r="C56" s="458"/>
      <c r="D56" s="458"/>
      <c r="E56" s="458"/>
      <c r="F56" s="458"/>
      <c r="G56" s="458"/>
      <c r="H56" s="458"/>
      <c r="I56" s="458"/>
      <c r="J56" s="49" t="s">
        <v>177</v>
      </c>
      <c r="K56" s="49" t="s">
        <v>178</v>
      </c>
      <c r="L56" s="50">
        <v>44017</v>
      </c>
    </row>
    <row r="57" spans="1:13" x14ac:dyDescent="0.2">
      <c r="B57" s="48"/>
      <c r="C57" s="458"/>
      <c r="D57" s="458"/>
      <c r="E57" s="458"/>
      <c r="F57" s="458"/>
      <c r="G57" s="458"/>
      <c r="H57" s="458"/>
      <c r="I57" s="458"/>
      <c r="J57" s="49"/>
      <c r="K57" s="49"/>
      <c r="L57" s="50"/>
    </row>
    <row r="58" spans="1:13" ht="6.75" customHeight="1" thickBot="1" x14ac:dyDescent="0.25">
      <c r="B58" s="26"/>
      <c r="C58" s="27"/>
      <c r="D58" s="27"/>
      <c r="E58" s="27"/>
      <c r="F58" s="27"/>
      <c r="G58" s="27"/>
      <c r="H58" s="27"/>
      <c r="I58" s="27"/>
      <c r="J58" s="27"/>
      <c r="K58" s="27"/>
      <c r="L58" s="28"/>
    </row>
    <row r="59" spans="1:13" x14ac:dyDescent="0.2">
      <c r="B59" s="21" t="s">
        <v>41</v>
      </c>
      <c r="C59" s="22"/>
      <c r="D59" s="22"/>
      <c r="E59" s="22"/>
      <c r="F59" s="22"/>
      <c r="G59" s="22"/>
      <c r="H59" s="22"/>
      <c r="I59" s="22"/>
      <c r="J59" s="22"/>
      <c r="K59" s="22"/>
      <c r="L59" s="23"/>
    </row>
    <row r="60" spans="1:13" x14ac:dyDescent="0.2">
      <c r="B60" s="452" t="s">
        <v>93</v>
      </c>
      <c r="C60" s="453"/>
      <c r="D60" s="453"/>
      <c r="E60" s="453"/>
      <c r="F60" s="453"/>
      <c r="G60" s="453"/>
      <c r="H60" s="453"/>
      <c r="I60" s="453"/>
      <c r="J60" s="453"/>
      <c r="K60" s="453"/>
      <c r="L60" s="454"/>
    </row>
    <row r="61" spans="1:13" x14ac:dyDescent="0.2">
      <c r="B61" s="452"/>
      <c r="C61" s="453"/>
      <c r="D61" s="453"/>
      <c r="E61" s="453"/>
      <c r="F61" s="453"/>
      <c r="G61" s="453"/>
      <c r="H61" s="453"/>
      <c r="I61" s="453"/>
      <c r="J61" s="453"/>
      <c r="K61" s="453"/>
      <c r="L61" s="454"/>
    </row>
    <row r="62" spans="1:13" x14ac:dyDescent="0.2">
      <c r="B62" s="452"/>
      <c r="C62" s="453"/>
      <c r="D62" s="453"/>
      <c r="E62" s="453"/>
      <c r="F62" s="453"/>
      <c r="G62" s="453"/>
      <c r="H62" s="453"/>
      <c r="I62" s="453"/>
      <c r="J62" s="453"/>
      <c r="K62" s="453"/>
      <c r="L62" s="454"/>
    </row>
    <row r="63" spans="1:13" x14ac:dyDescent="0.2">
      <c r="B63" s="452"/>
      <c r="C63" s="453"/>
      <c r="D63" s="453"/>
      <c r="E63" s="453"/>
      <c r="F63" s="453"/>
      <c r="G63" s="453"/>
      <c r="H63" s="453"/>
      <c r="I63" s="453"/>
      <c r="J63" s="453"/>
      <c r="K63" s="453"/>
      <c r="L63" s="454"/>
    </row>
    <row r="64" spans="1:13" ht="13.5" thickBot="1" x14ac:dyDescent="0.25">
      <c r="B64" s="455"/>
      <c r="C64" s="456"/>
      <c r="D64" s="456"/>
      <c r="E64" s="456"/>
      <c r="F64" s="456"/>
      <c r="G64" s="456"/>
      <c r="H64" s="456"/>
      <c r="I64" s="456"/>
      <c r="J64" s="456"/>
      <c r="K64" s="456"/>
      <c r="L64" s="457"/>
    </row>
  </sheetData>
  <sheetProtection algorithmName="SHA-512" hashValue="5fGx6zUlpGBxVgFhPnz/nEo1qOjAwN4Uf566fa2TtdGh5WO0eS/EwoZAVaoVm47Yn0TjxQxepYAKRKffC2941w==" saltValue="GmAQGTxM/gP+uuwNwmEMBQ==" spinCount="100000" sheet="1" selectLockedCells="1"/>
  <mergeCells count="109">
    <mergeCell ref="G19:H19"/>
    <mergeCell ref="I19:J19"/>
    <mergeCell ref="K22:L22"/>
    <mergeCell ref="C23:D23"/>
    <mergeCell ref="E23:F23"/>
    <mergeCell ref="G23:H23"/>
    <mergeCell ref="I23:J23"/>
    <mergeCell ref="K23:L23"/>
    <mergeCell ref="C21:D21"/>
    <mergeCell ref="E21:F21"/>
    <mergeCell ref="G21:H21"/>
    <mergeCell ref="I21:J21"/>
    <mergeCell ref="K21:L21"/>
    <mergeCell ref="N7:Q7"/>
    <mergeCell ref="N9:Q9"/>
    <mergeCell ref="N11:Q11"/>
    <mergeCell ref="N13:Q13"/>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C19:D19"/>
    <mergeCell ref="E19:F19"/>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L6"/>
    <mergeCell ref="E13:F13"/>
    <mergeCell ref="E11:L11"/>
    <mergeCell ref="E7:L7"/>
    <mergeCell ref="G13:L13"/>
    <mergeCell ref="E16:H16"/>
    <mergeCell ref="I16:L16"/>
    <mergeCell ref="B9:D9"/>
    <mergeCell ref="E9:L9"/>
  </mergeCells>
  <dataValidations count="1">
    <dataValidation type="list" allowBlank="1" showInputMessage="1" showErrorMessage="1" sqref="E16:H16">
      <formula1>#REF!</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zoomScaleNormal="100" zoomScaleSheetLayoutView="85" workbookViewId="0">
      <selection activeCell="H54" sqref="H54"/>
    </sheetView>
  </sheetViews>
  <sheetFormatPr defaultColWidth="9.140625" defaultRowHeight="14.25" x14ac:dyDescent="0.2"/>
  <cols>
    <col min="1" max="1" width="2.28515625" style="137" customWidth="1"/>
    <col min="2" max="2" width="5.7109375" style="166" customWidth="1"/>
    <col min="3" max="4" width="23.42578125" style="166" customWidth="1"/>
    <col min="5" max="6" width="22.7109375" style="166" customWidth="1"/>
    <col min="7" max="7" width="19.85546875" style="166" customWidth="1"/>
    <col min="8" max="8" width="13.5703125" style="166" customWidth="1"/>
    <col min="9" max="9" width="2.28515625" style="138" customWidth="1"/>
    <col min="10" max="16384" width="9.140625" style="167"/>
  </cols>
  <sheetData>
    <row r="1" spans="1:13" s="137" customFormat="1" x14ac:dyDescent="0.2">
      <c r="B1" s="138"/>
      <c r="C1" s="138"/>
      <c r="D1" s="138"/>
      <c r="E1" s="138"/>
      <c r="F1" s="138"/>
      <c r="G1" s="138"/>
      <c r="H1" s="138"/>
      <c r="I1" s="138"/>
    </row>
    <row r="2" spans="1:13" s="139" customFormat="1" x14ac:dyDescent="0.25"/>
    <row r="3" spans="1:13" s="140" customFormat="1" ht="15.75" customHeight="1" x14ac:dyDescent="0.25">
      <c r="B3" s="230" t="s">
        <v>126</v>
      </c>
      <c r="C3" s="230"/>
      <c r="D3" s="230"/>
      <c r="E3" s="230"/>
      <c r="F3" s="230"/>
      <c r="G3" s="230"/>
      <c r="H3" s="230"/>
    </row>
    <row r="4" spans="1:13" s="139" customFormat="1" x14ac:dyDescent="0.25">
      <c r="B4" s="230"/>
      <c r="C4" s="230"/>
      <c r="D4" s="230"/>
      <c r="E4" s="230"/>
      <c r="F4" s="230"/>
      <c r="G4" s="230"/>
      <c r="H4" s="230"/>
    </row>
    <row r="5" spans="1:13" s="139" customFormat="1" x14ac:dyDescent="0.25">
      <c r="B5" s="230"/>
      <c r="C5" s="230"/>
      <c r="D5" s="230"/>
      <c r="E5" s="230"/>
      <c r="F5" s="230"/>
      <c r="G5" s="230"/>
      <c r="H5" s="230"/>
    </row>
    <row r="6" spans="1:13" s="139" customFormat="1" ht="15" thickBot="1" x14ac:dyDescent="0.3">
      <c r="B6" s="230"/>
      <c r="C6" s="230"/>
      <c r="D6" s="230"/>
      <c r="E6" s="230"/>
      <c r="F6" s="230"/>
      <c r="G6" s="230"/>
      <c r="H6" s="230"/>
      <c r="J6" s="185"/>
      <c r="K6" s="185"/>
      <c r="L6" s="185"/>
      <c r="M6" s="185"/>
    </row>
    <row r="7" spans="1:13" s="1" customFormat="1" ht="15" x14ac:dyDescent="0.25">
      <c r="B7" s="481" t="s">
        <v>7</v>
      </c>
      <c r="C7" s="482"/>
      <c r="D7" s="429">
        <f>'Cost Estimate'!E8</f>
        <v>0</v>
      </c>
      <c r="E7" s="429"/>
      <c r="F7" s="429"/>
      <c r="G7" s="429"/>
      <c r="H7" s="430"/>
      <c r="J7" s="373"/>
      <c r="K7" s="373"/>
      <c r="L7" s="373"/>
      <c r="M7" s="373"/>
    </row>
    <row r="8" spans="1:13" s="1" customFormat="1" ht="12.75" x14ac:dyDescent="0.25">
      <c r="B8" s="2"/>
      <c r="H8" s="3"/>
      <c r="J8" s="169"/>
      <c r="K8" s="169"/>
      <c r="L8" s="169"/>
      <c r="M8" s="169"/>
    </row>
    <row r="9" spans="1:13" s="1" customFormat="1" ht="15" x14ac:dyDescent="0.25">
      <c r="B9" s="244" t="s">
        <v>127</v>
      </c>
      <c r="C9" s="245"/>
      <c r="D9" s="441">
        <f>'Cost Estimate'!E10</f>
        <v>0</v>
      </c>
      <c r="E9" s="441"/>
      <c r="F9" s="441"/>
      <c r="G9" s="441"/>
      <c r="H9" s="442"/>
      <c r="J9" s="373"/>
      <c r="K9" s="373"/>
      <c r="L9" s="373"/>
      <c r="M9" s="373"/>
    </row>
    <row r="10" spans="1:13" s="1" customFormat="1" ht="13.5" thickBot="1" x14ac:dyDescent="0.3">
      <c r="B10" s="4"/>
      <c r="C10" s="5"/>
      <c r="D10" s="5"/>
      <c r="E10" s="5"/>
      <c r="F10" s="5"/>
      <c r="G10" s="5"/>
      <c r="H10" s="6"/>
      <c r="J10" s="169"/>
      <c r="K10" s="169"/>
      <c r="L10" s="169"/>
      <c r="M10" s="169"/>
    </row>
    <row r="11" spans="1:13" s="7" customFormat="1" ht="12.75" x14ac:dyDescent="0.2">
      <c r="B11" s="141" t="s">
        <v>125</v>
      </c>
      <c r="C11" s="142"/>
      <c r="D11" s="142"/>
      <c r="E11" s="142"/>
      <c r="F11" s="142"/>
      <c r="G11" s="142"/>
      <c r="H11" s="143"/>
      <c r="I11" s="8"/>
      <c r="J11" s="174"/>
      <c r="K11" s="174"/>
      <c r="L11" s="174"/>
      <c r="M11" s="174"/>
    </row>
    <row r="12" spans="1:13" s="7" customFormat="1" ht="12.75" x14ac:dyDescent="0.2">
      <c r="B12" s="144"/>
      <c r="C12" s="145"/>
      <c r="D12" s="145"/>
      <c r="E12" s="145"/>
      <c r="F12" s="145"/>
      <c r="G12" s="145"/>
      <c r="H12" s="146"/>
      <c r="I12" s="8"/>
      <c r="J12" s="174"/>
      <c r="K12" s="174"/>
      <c r="L12" s="174"/>
      <c r="M12" s="174"/>
    </row>
    <row r="13" spans="1:13" s="9" customFormat="1" ht="12.75" x14ac:dyDescent="0.2">
      <c r="B13" s="467" t="s">
        <v>50</v>
      </c>
      <c r="C13" s="468" t="s">
        <v>51</v>
      </c>
      <c r="D13" s="468"/>
      <c r="E13" s="483" t="s">
        <v>141</v>
      </c>
      <c r="F13" s="468" t="s">
        <v>129</v>
      </c>
      <c r="G13" s="469" t="s">
        <v>55</v>
      </c>
      <c r="H13" s="470"/>
      <c r="I13" s="10"/>
      <c r="J13" s="186"/>
      <c r="K13" s="186"/>
      <c r="L13" s="186"/>
      <c r="M13" s="186"/>
    </row>
    <row r="14" spans="1:13" s="12" customFormat="1" ht="12.75" x14ac:dyDescent="0.2">
      <c r="A14" s="11"/>
      <c r="B14" s="467"/>
      <c r="C14" s="468"/>
      <c r="D14" s="468"/>
      <c r="E14" s="483"/>
      <c r="F14" s="468"/>
      <c r="G14" s="147" t="s">
        <v>52</v>
      </c>
      <c r="H14" s="148" t="s">
        <v>12</v>
      </c>
      <c r="I14" s="11"/>
      <c r="J14" s="173"/>
      <c r="K14" s="173"/>
      <c r="L14" s="173"/>
      <c r="M14" s="173"/>
    </row>
    <row r="15" spans="1:13" s="14" customFormat="1" ht="15" customHeight="1" x14ac:dyDescent="0.2">
      <c r="A15" s="7"/>
      <c r="B15" s="149">
        <v>1</v>
      </c>
      <c r="C15" s="427" t="s">
        <v>8</v>
      </c>
      <c r="D15" s="427"/>
      <c r="E15" s="55">
        <v>0</v>
      </c>
      <c r="F15" s="150">
        <f>SUM('Cost Estimate'!O56:P56)</f>
        <v>0</v>
      </c>
      <c r="G15" s="151">
        <f>F15-E15</f>
        <v>0</v>
      </c>
      <c r="H15" s="152">
        <f t="shared" ref="H15:H27" si="0">IF(E15,G15/E15,0)</f>
        <v>0</v>
      </c>
      <c r="I15" s="8"/>
      <c r="J15" s="175"/>
      <c r="K15" s="175"/>
      <c r="L15" s="175"/>
      <c r="M15" s="175"/>
    </row>
    <row r="16" spans="1:13" s="14" customFormat="1" ht="15" customHeight="1" x14ac:dyDescent="0.2">
      <c r="A16" s="7"/>
      <c r="B16" s="149">
        <v>2</v>
      </c>
      <c r="C16" s="427" t="s">
        <v>56</v>
      </c>
      <c r="D16" s="427"/>
      <c r="E16" s="55">
        <v>0</v>
      </c>
      <c r="F16" s="150">
        <f>SUM('Cost Estimate'!O66:P66)</f>
        <v>0</v>
      </c>
      <c r="G16" s="151">
        <f t="shared" ref="G16:G26" si="1">F16-E16</f>
        <v>0</v>
      </c>
      <c r="H16" s="152">
        <f t="shared" si="0"/>
        <v>0</v>
      </c>
      <c r="I16" s="8"/>
      <c r="J16" s="175"/>
      <c r="K16" s="175"/>
      <c r="L16" s="175"/>
      <c r="M16" s="175"/>
    </row>
    <row r="17" spans="1:13" s="14" customFormat="1" ht="15" customHeight="1" x14ac:dyDescent="0.2">
      <c r="A17" s="7"/>
      <c r="B17" s="149">
        <v>3</v>
      </c>
      <c r="C17" s="427" t="s">
        <v>91</v>
      </c>
      <c r="D17" s="427"/>
      <c r="E17" s="55">
        <v>0</v>
      </c>
      <c r="F17" s="150">
        <f>SUM('Cost Estimate'!O69:P69)</f>
        <v>0</v>
      </c>
      <c r="G17" s="151">
        <f t="shared" si="1"/>
        <v>0</v>
      </c>
      <c r="H17" s="152">
        <f t="shared" si="0"/>
        <v>0</v>
      </c>
      <c r="I17" s="8"/>
      <c r="J17" s="175"/>
      <c r="K17" s="175"/>
      <c r="L17" s="175"/>
      <c r="M17" s="175"/>
    </row>
    <row r="18" spans="1:13" s="14" customFormat="1" ht="15" customHeight="1" x14ac:dyDescent="0.2">
      <c r="A18" s="7"/>
      <c r="B18" s="149">
        <v>4</v>
      </c>
      <c r="C18" s="427" t="s">
        <v>13</v>
      </c>
      <c r="D18" s="427"/>
      <c r="E18" s="55">
        <v>0</v>
      </c>
      <c r="F18" s="150">
        <f>SUM('Cost Estimate'!O78:P78)</f>
        <v>0</v>
      </c>
      <c r="G18" s="151">
        <f t="shared" si="1"/>
        <v>0</v>
      </c>
      <c r="H18" s="152">
        <f t="shared" si="0"/>
        <v>0</v>
      </c>
      <c r="I18" s="8"/>
      <c r="J18" s="175"/>
      <c r="K18" s="175"/>
      <c r="L18" s="175"/>
      <c r="M18" s="175"/>
    </row>
    <row r="19" spans="1:13" s="14" customFormat="1" ht="15" customHeight="1" x14ac:dyDescent="0.2">
      <c r="A19" s="7"/>
      <c r="B19" s="149">
        <v>5</v>
      </c>
      <c r="C19" s="427" t="s">
        <v>105</v>
      </c>
      <c r="D19" s="427"/>
      <c r="E19" s="55">
        <v>0</v>
      </c>
      <c r="F19" s="150">
        <f>SUM('Cost Estimate'!O81:P81)</f>
        <v>0</v>
      </c>
      <c r="G19" s="151">
        <f t="shared" ref="G19" si="2">F19-E19</f>
        <v>0</v>
      </c>
      <c r="H19" s="152">
        <f t="shared" si="0"/>
        <v>0</v>
      </c>
      <c r="I19" s="8"/>
      <c r="J19" s="175"/>
      <c r="K19" s="175"/>
      <c r="L19" s="175"/>
      <c r="M19" s="175"/>
    </row>
    <row r="20" spans="1:13" s="14" customFormat="1" ht="15" customHeight="1" x14ac:dyDescent="0.2">
      <c r="A20" s="7"/>
      <c r="B20" s="149">
        <v>6</v>
      </c>
      <c r="C20" s="427" t="s">
        <v>23</v>
      </c>
      <c r="D20" s="427"/>
      <c r="E20" s="55">
        <v>0</v>
      </c>
      <c r="F20" s="150">
        <f>SUM('Cost Estimate'!O83:P83)</f>
        <v>0</v>
      </c>
      <c r="G20" s="151">
        <f t="shared" si="1"/>
        <v>0</v>
      </c>
      <c r="H20" s="152">
        <f t="shared" si="0"/>
        <v>0</v>
      </c>
      <c r="I20" s="8"/>
      <c r="J20" s="175"/>
      <c r="K20" s="175"/>
      <c r="L20" s="175"/>
      <c r="M20" s="175"/>
    </row>
    <row r="21" spans="1:13" s="14" customFormat="1" ht="15" customHeight="1" x14ac:dyDescent="0.2">
      <c r="A21" s="7"/>
      <c r="B21" s="149">
        <v>7</v>
      </c>
      <c r="C21" s="427" t="s">
        <v>94</v>
      </c>
      <c r="D21" s="427"/>
      <c r="E21" s="55">
        <v>0</v>
      </c>
      <c r="F21" s="150">
        <f>SUM('Cost Estimate'!O85:P85)</f>
        <v>0</v>
      </c>
      <c r="G21" s="151">
        <f t="shared" si="1"/>
        <v>0</v>
      </c>
      <c r="H21" s="152">
        <f t="shared" si="0"/>
        <v>0</v>
      </c>
      <c r="I21" s="8"/>
      <c r="J21" s="175"/>
      <c r="K21" s="175"/>
      <c r="L21" s="175"/>
      <c r="M21" s="175"/>
    </row>
    <row r="22" spans="1:13" s="14" customFormat="1" ht="15" customHeight="1" x14ac:dyDescent="0.2">
      <c r="A22" s="7"/>
      <c r="B22" s="149">
        <v>8</v>
      </c>
      <c r="C22" s="427" t="s">
        <v>184</v>
      </c>
      <c r="D22" s="427"/>
      <c r="E22" s="55">
        <v>0</v>
      </c>
      <c r="F22" s="150">
        <f>SUM('Cost Estimate'!O86:P86)</f>
        <v>0</v>
      </c>
      <c r="G22" s="151">
        <f t="shared" ref="G22" si="3">F22-E22</f>
        <v>0</v>
      </c>
      <c r="H22" s="152">
        <f t="shared" ref="H22" si="4">IF(E22,G22/E22,0)</f>
        <v>0</v>
      </c>
      <c r="I22" s="8"/>
      <c r="J22" s="175"/>
      <c r="K22" s="175"/>
      <c r="L22" s="175"/>
      <c r="M22" s="175"/>
    </row>
    <row r="23" spans="1:13" s="14" customFormat="1" ht="15" customHeight="1" x14ac:dyDescent="0.2">
      <c r="A23" s="7"/>
      <c r="B23" s="149">
        <v>9</v>
      </c>
      <c r="C23" s="427" t="s">
        <v>95</v>
      </c>
      <c r="D23" s="427"/>
      <c r="E23" s="150">
        <f>SUM(E15:E22)</f>
        <v>0</v>
      </c>
      <c r="F23" s="150">
        <f>SUM(F15:F22)</f>
        <v>0</v>
      </c>
      <c r="G23" s="151">
        <f t="shared" si="1"/>
        <v>0</v>
      </c>
      <c r="H23" s="152">
        <f t="shared" si="0"/>
        <v>0</v>
      </c>
      <c r="I23" s="8"/>
      <c r="J23" s="175"/>
      <c r="K23" s="175"/>
      <c r="L23" s="175"/>
      <c r="M23" s="175"/>
    </row>
    <row r="24" spans="1:13" s="14" customFormat="1" ht="15" customHeight="1" x14ac:dyDescent="0.2">
      <c r="A24" s="7"/>
      <c r="B24" s="176">
        <v>10</v>
      </c>
      <c r="C24" s="177" t="s">
        <v>179</v>
      </c>
      <c r="D24" s="178"/>
      <c r="E24" s="55">
        <v>0</v>
      </c>
      <c r="F24" s="150">
        <f>SUM('Cost Estimate'!O93:P93)</f>
        <v>0</v>
      </c>
      <c r="G24" s="151">
        <f t="shared" si="1"/>
        <v>0</v>
      </c>
      <c r="H24" s="179">
        <f t="shared" si="0"/>
        <v>0</v>
      </c>
      <c r="I24" s="8"/>
      <c r="J24" s="175"/>
      <c r="K24" s="175"/>
      <c r="L24" s="175"/>
      <c r="M24" s="175"/>
    </row>
    <row r="25" spans="1:13" s="14" customFormat="1" ht="15" customHeight="1" x14ac:dyDescent="0.2">
      <c r="A25" s="7"/>
      <c r="B25" s="176">
        <v>11</v>
      </c>
      <c r="C25" s="177" t="s">
        <v>180</v>
      </c>
      <c r="D25" s="178"/>
      <c r="E25" s="55">
        <v>0</v>
      </c>
      <c r="F25" s="150">
        <f>SUM('Cost Estimate'!O94:P94)</f>
        <v>0</v>
      </c>
      <c r="G25" s="151">
        <f t="shared" si="1"/>
        <v>0</v>
      </c>
      <c r="H25" s="179">
        <f t="shared" si="0"/>
        <v>0</v>
      </c>
      <c r="I25" s="8"/>
      <c r="J25" s="175"/>
      <c r="K25" s="175"/>
      <c r="L25" s="175"/>
      <c r="M25" s="175"/>
    </row>
    <row r="26" spans="1:13" s="14" customFormat="1" ht="15" customHeight="1" x14ac:dyDescent="0.2">
      <c r="A26" s="7"/>
      <c r="B26" s="176">
        <v>12</v>
      </c>
      <c r="C26" s="480" t="s">
        <v>181</v>
      </c>
      <c r="D26" s="479"/>
      <c r="E26" s="55">
        <v>0</v>
      </c>
      <c r="F26" s="150">
        <f>SUM('Cost Estimate'!O95:P96)</f>
        <v>0</v>
      </c>
      <c r="G26" s="151">
        <f t="shared" si="1"/>
        <v>0</v>
      </c>
      <c r="H26" s="179">
        <f t="shared" si="0"/>
        <v>0</v>
      </c>
      <c r="I26" s="8"/>
      <c r="J26" s="175"/>
      <c r="K26" s="175"/>
      <c r="L26" s="175"/>
      <c r="M26" s="175"/>
    </row>
    <row r="27" spans="1:13" s="14" customFormat="1" ht="15" customHeight="1" x14ac:dyDescent="0.2">
      <c r="A27" s="7"/>
      <c r="B27" s="176">
        <v>13</v>
      </c>
      <c r="C27" s="478" t="s">
        <v>182</v>
      </c>
      <c r="D27" s="479"/>
      <c r="E27" s="180">
        <f>SUM(E23:E26)</f>
        <v>0</v>
      </c>
      <c r="F27" s="181">
        <f>SUM(F23:F26)</f>
        <v>0</v>
      </c>
      <c r="G27" s="182">
        <f>F27-E27</f>
        <v>0</v>
      </c>
      <c r="H27" s="179">
        <f t="shared" si="0"/>
        <v>0</v>
      </c>
      <c r="I27" s="8"/>
      <c r="J27" s="175"/>
      <c r="K27" s="175"/>
      <c r="L27" s="175"/>
      <c r="M27" s="175"/>
    </row>
    <row r="28" spans="1:13" s="7" customFormat="1" ht="6.75" customHeight="1" thickBot="1" x14ac:dyDescent="0.25">
      <c r="B28" s="153"/>
      <c r="C28" s="287"/>
      <c r="D28" s="287"/>
      <c r="E28" s="154"/>
      <c r="F28" s="154"/>
      <c r="G28" s="154"/>
      <c r="H28" s="155"/>
      <c r="I28" s="8"/>
      <c r="J28" s="174"/>
      <c r="K28" s="174"/>
      <c r="L28" s="174"/>
      <c r="M28" s="174"/>
    </row>
    <row r="29" spans="1:13" s="7" customFormat="1" ht="5.25" customHeight="1" thickBot="1" x14ac:dyDescent="0.25">
      <c r="B29" s="153"/>
      <c r="C29" s="287"/>
      <c r="D29" s="287"/>
      <c r="E29" s="154"/>
      <c r="F29" s="154"/>
      <c r="G29" s="154"/>
      <c r="H29" s="155"/>
      <c r="I29" s="8"/>
      <c r="J29" s="174"/>
      <c r="K29" s="174"/>
      <c r="L29" s="174"/>
      <c r="M29" s="174"/>
    </row>
    <row r="30" spans="1:13" s="14" customFormat="1" ht="12.75" x14ac:dyDescent="0.2">
      <c r="A30" s="7"/>
      <c r="B30" s="464" t="s">
        <v>53</v>
      </c>
      <c r="C30" s="465"/>
      <c r="D30" s="465"/>
      <c r="E30" s="465"/>
      <c r="F30" s="465"/>
      <c r="G30" s="465"/>
      <c r="H30" s="466"/>
      <c r="I30" s="8"/>
      <c r="J30" s="175"/>
      <c r="K30" s="175"/>
      <c r="L30" s="175"/>
      <c r="M30" s="175"/>
    </row>
    <row r="31" spans="1:13" s="9" customFormat="1" ht="12.75" x14ac:dyDescent="0.2">
      <c r="B31" s="467" t="s">
        <v>50</v>
      </c>
      <c r="C31" s="468" t="s">
        <v>51</v>
      </c>
      <c r="D31" s="468"/>
      <c r="E31" s="468" t="s">
        <v>128</v>
      </c>
      <c r="F31" s="468" t="s">
        <v>129</v>
      </c>
      <c r="G31" s="469" t="s">
        <v>55</v>
      </c>
      <c r="H31" s="470"/>
      <c r="I31" s="10"/>
      <c r="J31" s="186"/>
      <c r="K31" s="186"/>
      <c r="L31" s="186"/>
      <c r="M31" s="186"/>
    </row>
    <row r="32" spans="1:13" s="12" customFormat="1" ht="12.75" x14ac:dyDescent="0.2">
      <c r="A32" s="11"/>
      <c r="B32" s="467"/>
      <c r="C32" s="468"/>
      <c r="D32" s="468"/>
      <c r="E32" s="468"/>
      <c r="F32" s="468"/>
      <c r="G32" s="147" t="s">
        <v>36</v>
      </c>
      <c r="H32" s="148" t="s">
        <v>12</v>
      </c>
      <c r="I32" s="11"/>
      <c r="J32" s="173"/>
      <c r="K32" s="173"/>
      <c r="L32" s="173"/>
      <c r="M32" s="173"/>
    </row>
    <row r="33" spans="1:13" s="14" customFormat="1" ht="15" customHeight="1" x14ac:dyDescent="0.2">
      <c r="A33" s="7"/>
      <c r="B33" s="149">
        <v>1</v>
      </c>
      <c r="C33" s="427" t="s">
        <v>54</v>
      </c>
      <c r="D33" s="427"/>
      <c r="E33" s="168">
        <v>0</v>
      </c>
      <c r="F33" s="156">
        <f>SUM('Cost Estimate'!N28:P28)</f>
        <v>0</v>
      </c>
      <c r="G33" s="157">
        <f>F33-E33</f>
        <v>0</v>
      </c>
      <c r="H33" s="152">
        <f t="shared" ref="H33" si="5">IF(E33,G33/E33,0)</f>
        <v>0</v>
      </c>
      <c r="I33" s="8"/>
      <c r="J33" s="175"/>
      <c r="K33" s="175"/>
      <c r="L33" s="175"/>
      <c r="M33" s="175"/>
    </row>
    <row r="34" spans="1:13" s="14" customFormat="1" ht="13.5" thickBot="1" x14ac:dyDescent="0.25">
      <c r="A34" s="7"/>
      <c r="B34" s="158"/>
      <c r="C34" s="103"/>
      <c r="D34" s="103"/>
      <c r="E34" s="154"/>
      <c r="F34" s="154"/>
      <c r="G34" s="154"/>
      <c r="H34" s="155"/>
      <c r="I34" s="8"/>
      <c r="J34" s="175"/>
      <c r="K34" s="175"/>
      <c r="L34" s="175"/>
      <c r="M34" s="175"/>
    </row>
    <row r="35" spans="1:13" s="14" customFormat="1" ht="12.75" x14ac:dyDescent="0.2">
      <c r="A35" s="7"/>
      <c r="B35" s="159"/>
      <c r="C35" s="160"/>
      <c r="D35" s="160"/>
      <c r="E35" s="161"/>
      <c r="F35" s="161"/>
      <c r="G35" s="161"/>
      <c r="H35" s="162"/>
      <c r="I35" s="8"/>
      <c r="J35" s="175"/>
      <c r="K35" s="175"/>
      <c r="L35" s="175"/>
      <c r="M35" s="175"/>
    </row>
    <row r="36" spans="1:13" s="14" customFormat="1" ht="12.75" x14ac:dyDescent="0.2">
      <c r="A36" s="7"/>
      <c r="B36" s="15" t="s">
        <v>49</v>
      </c>
      <c r="C36" s="35"/>
      <c r="D36" s="35"/>
      <c r="E36" s="36"/>
      <c r="F36" s="36"/>
      <c r="G36" s="36"/>
      <c r="H36" s="16"/>
      <c r="I36" s="8"/>
      <c r="J36" s="175"/>
      <c r="K36" s="175"/>
      <c r="L36" s="175"/>
      <c r="M36" s="175"/>
    </row>
    <row r="37" spans="1:13" s="14" customFormat="1" ht="12.75" x14ac:dyDescent="0.2">
      <c r="A37" s="7"/>
      <c r="B37" s="471" t="s">
        <v>96</v>
      </c>
      <c r="C37" s="231"/>
      <c r="D37" s="231"/>
      <c r="E37" s="231"/>
      <c r="F37" s="231"/>
      <c r="G37" s="231"/>
      <c r="H37" s="472"/>
      <c r="I37" s="8"/>
      <c r="J37" s="175"/>
      <c r="K37" s="175"/>
      <c r="L37" s="175"/>
      <c r="M37" s="175"/>
    </row>
    <row r="38" spans="1:13" s="14" customFormat="1" ht="12.75" x14ac:dyDescent="0.2">
      <c r="A38" s="7"/>
      <c r="B38" s="473"/>
      <c r="C38" s="474"/>
      <c r="D38" s="474"/>
      <c r="E38" s="474"/>
      <c r="F38" s="474"/>
      <c r="G38" s="474"/>
      <c r="H38" s="475"/>
      <c r="I38" s="8"/>
      <c r="J38" s="175"/>
      <c r="K38" s="175"/>
      <c r="L38" s="175"/>
      <c r="M38" s="175"/>
    </row>
    <row r="39" spans="1:13" s="14" customFormat="1" ht="12.75" x14ac:dyDescent="0.2">
      <c r="A39" s="7"/>
      <c r="B39" s="473"/>
      <c r="C39" s="474"/>
      <c r="D39" s="474"/>
      <c r="E39" s="474"/>
      <c r="F39" s="474"/>
      <c r="G39" s="474"/>
      <c r="H39" s="475"/>
      <c r="I39" s="8"/>
      <c r="J39" s="175"/>
      <c r="K39" s="175"/>
      <c r="L39" s="175"/>
      <c r="M39" s="175"/>
    </row>
    <row r="40" spans="1:13" s="14" customFormat="1" ht="12.75" x14ac:dyDescent="0.2">
      <c r="A40" s="7"/>
      <c r="B40" s="473"/>
      <c r="C40" s="474"/>
      <c r="D40" s="474"/>
      <c r="E40" s="474"/>
      <c r="F40" s="474"/>
      <c r="G40" s="474"/>
      <c r="H40" s="475"/>
      <c r="I40" s="8"/>
      <c r="J40" s="175"/>
      <c r="K40" s="175"/>
      <c r="L40" s="175"/>
      <c r="M40" s="175"/>
    </row>
    <row r="41" spans="1:13" s="14" customFormat="1" ht="12.75" x14ac:dyDescent="0.2">
      <c r="A41" s="7"/>
      <c r="B41" s="473"/>
      <c r="C41" s="474"/>
      <c r="D41" s="474"/>
      <c r="E41" s="474"/>
      <c r="F41" s="474"/>
      <c r="G41" s="474"/>
      <c r="H41" s="475"/>
      <c r="I41" s="8"/>
      <c r="J41" s="175"/>
      <c r="K41" s="175"/>
      <c r="L41" s="175"/>
      <c r="M41" s="175"/>
    </row>
    <row r="42" spans="1:13" s="14" customFormat="1" ht="12.75" x14ac:dyDescent="0.2">
      <c r="A42" s="7"/>
      <c r="B42" s="473"/>
      <c r="C42" s="474"/>
      <c r="D42" s="474"/>
      <c r="E42" s="474"/>
      <c r="F42" s="474"/>
      <c r="G42" s="474"/>
      <c r="H42" s="475"/>
      <c r="I42" s="8"/>
      <c r="J42" s="175"/>
      <c r="K42" s="175"/>
      <c r="L42" s="175"/>
      <c r="M42" s="175"/>
    </row>
    <row r="43" spans="1:13" s="14" customFormat="1" ht="12.75" x14ac:dyDescent="0.2">
      <c r="A43" s="7"/>
      <c r="B43" s="473"/>
      <c r="C43" s="474"/>
      <c r="D43" s="474"/>
      <c r="E43" s="474"/>
      <c r="F43" s="474"/>
      <c r="G43" s="474"/>
      <c r="H43" s="475"/>
      <c r="I43" s="8"/>
      <c r="J43" s="175"/>
      <c r="K43" s="175"/>
      <c r="L43" s="175"/>
      <c r="M43" s="175"/>
    </row>
    <row r="44" spans="1:13" s="14" customFormat="1" ht="12.75" x14ac:dyDescent="0.2">
      <c r="A44" s="7"/>
      <c r="B44" s="473"/>
      <c r="C44" s="474"/>
      <c r="D44" s="474"/>
      <c r="E44" s="474"/>
      <c r="F44" s="474"/>
      <c r="G44" s="474"/>
      <c r="H44" s="475"/>
      <c r="I44" s="8"/>
      <c r="J44" s="175"/>
      <c r="K44" s="175"/>
      <c r="L44" s="175"/>
      <c r="M44" s="175"/>
    </row>
    <row r="45" spans="1:13" s="14" customFormat="1" ht="12.75" x14ac:dyDescent="0.2">
      <c r="A45" s="7"/>
      <c r="B45" s="473"/>
      <c r="C45" s="474"/>
      <c r="D45" s="474"/>
      <c r="E45" s="474"/>
      <c r="F45" s="474"/>
      <c r="G45" s="474"/>
      <c r="H45" s="475"/>
      <c r="I45" s="8"/>
      <c r="J45" s="175"/>
      <c r="K45" s="175"/>
      <c r="L45" s="175"/>
      <c r="M45" s="175"/>
    </row>
    <row r="46" spans="1:13" s="14" customFormat="1" ht="12.75" x14ac:dyDescent="0.2">
      <c r="A46" s="7"/>
      <c r="B46" s="473"/>
      <c r="C46" s="474"/>
      <c r="D46" s="474"/>
      <c r="E46" s="474"/>
      <c r="F46" s="474"/>
      <c r="G46" s="474"/>
      <c r="H46" s="475"/>
      <c r="I46" s="8"/>
      <c r="J46" s="175"/>
      <c r="K46" s="175"/>
      <c r="L46" s="175"/>
      <c r="M46" s="175"/>
    </row>
    <row r="47" spans="1:13" s="14" customFormat="1" ht="12.75" x14ac:dyDescent="0.2">
      <c r="A47" s="7"/>
      <c r="B47" s="473"/>
      <c r="C47" s="474"/>
      <c r="D47" s="474"/>
      <c r="E47" s="474"/>
      <c r="F47" s="474"/>
      <c r="G47" s="474"/>
      <c r="H47" s="475"/>
      <c r="I47" s="8"/>
      <c r="J47" s="175"/>
      <c r="K47" s="175"/>
      <c r="L47" s="175"/>
      <c r="M47" s="175"/>
    </row>
    <row r="48" spans="1:13" s="14" customFormat="1" ht="12.75" x14ac:dyDescent="0.2">
      <c r="A48" s="7"/>
      <c r="B48" s="473"/>
      <c r="C48" s="474"/>
      <c r="D48" s="474"/>
      <c r="E48" s="474"/>
      <c r="F48" s="474"/>
      <c r="G48" s="474"/>
      <c r="H48" s="475"/>
      <c r="I48" s="8"/>
      <c r="J48" s="175"/>
      <c r="K48" s="175"/>
      <c r="L48" s="175"/>
      <c r="M48" s="175"/>
    </row>
    <row r="49" spans="1:13" s="14" customFormat="1" ht="12.75" x14ac:dyDescent="0.2">
      <c r="A49" s="7"/>
      <c r="B49" s="473"/>
      <c r="C49" s="474"/>
      <c r="D49" s="474"/>
      <c r="E49" s="474"/>
      <c r="F49" s="474"/>
      <c r="G49" s="474"/>
      <c r="H49" s="475"/>
      <c r="I49" s="8"/>
      <c r="J49" s="175"/>
      <c r="K49" s="175"/>
      <c r="L49" s="175"/>
      <c r="M49" s="175"/>
    </row>
    <row r="50" spans="1:13" s="7" customFormat="1" ht="13.5" thickBot="1" x14ac:dyDescent="0.25">
      <c r="B50" s="473"/>
      <c r="C50" s="474"/>
      <c r="D50" s="474"/>
      <c r="E50" s="474"/>
      <c r="F50" s="474"/>
      <c r="G50" s="474"/>
      <c r="H50" s="475"/>
      <c r="I50" s="8"/>
      <c r="J50" s="174"/>
      <c r="K50" s="174"/>
      <c r="L50" s="174"/>
      <c r="M50" s="174"/>
    </row>
    <row r="51" spans="1:13" s="14" customFormat="1" ht="13.5" thickBot="1" x14ac:dyDescent="0.25">
      <c r="A51" s="7"/>
      <c r="B51" s="29"/>
      <c r="C51" s="30"/>
      <c r="D51" s="30"/>
      <c r="E51" s="30"/>
      <c r="F51" s="30"/>
      <c r="G51" s="30"/>
      <c r="H51" s="31"/>
      <c r="I51" s="8"/>
      <c r="J51" s="175"/>
      <c r="K51" s="175"/>
      <c r="L51" s="175"/>
      <c r="M51" s="175"/>
    </row>
    <row r="52" spans="1:13" s="17" customFormat="1" ht="12.75" x14ac:dyDescent="0.2">
      <c r="A52" s="9"/>
      <c r="B52" s="163" t="s">
        <v>97</v>
      </c>
      <c r="C52" s="476" t="s">
        <v>3</v>
      </c>
      <c r="D52" s="476"/>
      <c r="E52" s="476"/>
      <c r="F52" s="164" t="s">
        <v>39</v>
      </c>
      <c r="G52" s="164" t="s">
        <v>40</v>
      </c>
      <c r="H52" s="165" t="s">
        <v>6</v>
      </c>
      <c r="I52" s="10"/>
    </row>
    <row r="53" spans="1:13" s="14" customFormat="1" ht="12.75" x14ac:dyDescent="0.2">
      <c r="A53" s="7"/>
      <c r="B53" s="56"/>
      <c r="C53" s="477"/>
      <c r="D53" s="477"/>
      <c r="E53" s="477"/>
      <c r="F53" s="57"/>
      <c r="G53" s="57"/>
      <c r="H53" s="58"/>
      <c r="I53" s="8"/>
    </row>
    <row r="54" spans="1:13" s="14" customFormat="1" ht="13.5" thickBot="1" x14ac:dyDescent="0.25">
      <c r="A54" s="7"/>
      <c r="B54" s="59"/>
      <c r="C54" s="463"/>
      <c r="D54" s="463"/>
      <c r="E54" s="463"/>
      <c r="F54" s="60"/>
      <c r="G54" s="60"/>
      <c r="H54" s="61"/>
      <c r="I54" s="8"/>
    </row>
    <row r="55" spans="1:13" s="14" customFormat="1" ht="12.75" x14ac:dyDescent="0.2">
      <c r="A55" s="7"/>
      <c r="B55" s="8"/>
      <c r="C55" s="8"/>
      <c r="D55" s="8"/>
      <c r="E55" s="8"/>
      <c r="F55" s="8"/>
      <c r="G55" s="8"/>
      <c r="H55" s="8"/>
      <c r="I55" s="8"/>
    </row>
    <row r="56" spans="1:13" s="14" customFormat="1" ht="12.75" x14ac:dyDescent="0.2">
      <c r="A56" s="7"/>
      <c r="B56" s="13"/>
      <c r="C56" s="13"/>
      <c r="D56" s="13"/>
      <c r="E56" s="13"/>
      <c r="F56" s="13"/>
      <c r="G56" s="13"/>
      <c r="H56" s="13"/>
      <c r="I56" s="8"/>
    </row>
  </sheetData>
  <sheetProtection algorithmName="SHA-512" hashValue="fFTBNsCMsWfmLN4L32JXl5PYy6rRAq1u75VPDO9L54FOXLEoKzYD3XpjNNYopt3UGbuR6wD1wx6Fz4eIQgtIvQ==" saltValue="Puo/VwSLHnas+dCIH1/Gfg==" spinCount="100000" sheet="1" selectLockedCells="1"/>
  <mergeCells count="37">
    <mergeCell ref="B3:H6"/>
    <mergeCell ref="B7:C7"/>
    <mergeCell ref="D7:H7"/>
    <mergeCell ref="B9:C9"/>
    <mergeCell ref="B13:B14"/>
    <mergeCell ref="C13:D14"/>
    <mergeCell ref="E13:E14"/>
    <mergeCell ref="F13:F14"/>
    <mergeCell ref="G13:H13"/>
    <mergeCell ref="J7:M7"/>
    <mergeCell ref="J9:M9"/>
    <mergeCell ref="C53:E53"/>
    <mergeCell ref="C27:D27"/>
    <mergeCell ref="C19:D19"/>
    <mergeCell ref="C15:D15"/>
    <mergeCell ref="C16:D16"/>
    <mergeCell ref="C17:D17"/>
    <mergeCell ref="C18:D18"/>
    <mergeCell ref="D9:H9"/>
    <mergeCell ref="C20:D20"/>
    <mergeCell ref="C26:D26"/>
    <mergeCell ref="C21:D21"/>
    <mergeCell ref="C22:D22"/>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s>
  <dataValidations count="1">
    <dataValidation type="list" allowBlank="1" showInputMessage="1" showErrorMessage="1" sqref="E13:E14">
      <formula1>#REF!</formula1>
    </dataValidation>
  </dataValidations>
  <pageMargins left="0.70866141732283472" right="0.70866141732283472" top="0.74803149606299213" bottom="0.74803149606299213" header="0.31496062992125984" footer="0.31496062992125984"/>
  <pageSetup paperSize="8" scale="6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2023-02-14T16:30:29Z</dcterms:modified>
</cp:coreProperties>
</file>