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lie.fallon\Desktop\Band Tempaltes\Band 3 Worked Examples_221209 (CKBS Reviewed)\Phase 6 - Construction &amp; Implementation\"/>
    </mc:Choice>
  </mc:AlternateContent>
  <bookViews>
    <workbookView xWindow="0" yWindow="0" windowWidth="28800" windowHeight="11100" tabRatio="949"/>
  </bookViews>
  <sheets>
    <sheet name="Financial Dashboard" sheetId="1" r:id="rId1"/>
    <sheet name="Progress &amp; Expenditure Matters" sheetId="2" r:id="rId2"/>
    <sheet name="Forecast Expenditure Profile" sheetId="3" r:id="rId3"/>
  </sheets>
  <definedNames>
    <definedName name="_xlnm._FilterDatabase" localSheetId="1" hidden="1">'Progress &amp; Expenditure Matters'!$A$9:$C$12</definedName>
    <definedName name="_xlnm.Print_Area" localSheetId="0">'Financial Dashboard'!$A$1:$T$89</definedName>
    <definedName name="_xlnm.Print_Area" localSheetId="2">'Forecast Expenditure Profile'!$A$1:$S$49</definedName>
    <definedName name="_xlnm.Print_Area" localSheetId="1">'Progress &amp; Expenditure Matters'!$A$1:$U$56</definedName>
    <definedName name="_xlnm.Print_Titles" localSheetId="1">'Progress &amp; Expenditure Matters'!$1:$8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B17" i="3" l="1"/>
  <c r="B16" i="3"/>
  <c r="F26" i="1" l="1"/>
  <c r="F18" i="1" l="1"/>
  <c r="F24" i="3" l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F42" i="3" s="1"/>
  <c r="F43" i="3" s="1"/>
  <c r="F44" i="3" s="1"/>
  <c r="F45" i="3" s="1"/>
  <c r="F46" i="3" s="1"/>
  <c r="F47" i="3" s="1"/>
  <c r="D24" i="3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41" i="3" s="1"/>
  <c r="D42" i="3" s="1"/>
  <c r="D43" i="3" s="1"/>
  <c r="D44" i="3" s="1"/>
  <c r="D45" i="3" s="1"/>
  <c r="D46" i="3" s="1"/>
  <c r="D47" i="3" s="1"/>
  <c r="D50" i="2"/>
  <c r="C50" i="2"/>
  <c r="D38" i="2"/>
  <c r="C38" i="2"/>
  <c r="D26" i="2"/>
  <c r="C26" i="2"/>
  <c r="F61" i="1"/>
  <c r="F59" i="1"/>
  <c r="F56" i="1" l="1"/>
  <c r="B15" i="3" l="1"/>
  <c r="B20" i="3" s="1"/>
  <c r="F65" i="1"/>
</calcChain>
</file>

<file path=xl/sharedStrings.xml><?xml version="1.0" encoding="utf-8"?>
<sst xmlns="http://schemas.openxmlformats.org/spreadsheetml/2006/main" count="259" uniqueCount="147">
  <si>
    <t>CPI</t>
  </si>
  <si>
    <t>SPI</t>
  </si>
  <si>
    <t>Date:</t>
  </si>
  <si>
    <t>The certified value excluding VAT is:</t>
  </si>
  <si>
    <t>Forecast Out-turn Cost</t>
  </si>
  <si>
    <t>nr</t>
  </si>
  <si>
    <t>Programme</t>
  </si>
  <si>
    <t>Cost and Schedule Performance Indicators</t>
  </si>
  <si>
    <t>Other liabilities</t>
  </si>
  <si>
    <t>Project Name:</t>
  </si>
  <si>
    <t>Report No:</t>
  </si>
  <si>
    <r>
      <t xml:space="preserve">Key Risks / Opportunities </t>
    </r>
    <r>
      <rPr>
        <i/>
        <sz val="10"/>
        <color theme="1" tint="-0.34998626667073579"/>
        <rFont val="Lucida Sans"/>
        <family val="2"/>
      </rPr>
      <t>(Please provide a brief summary on the live key project risks and opportunities)</t>
    </r>
  </si>
  <si>
    <t>Risk Description</t>
  </si>
  <si>
    <t>Risk Owner</t>
  </si>
  <si>
    <t>€</t>
  </si>
  <si>
    <t xml:space="preserve">Time </t>
  </si>
  <si>
    <t>Original Contract Sum</t>
  </si>
  <si>
    <t>Situation Notifications</t>
  </si>
  <si>
    <t>Forecast Final Contract Sum (Out-turn Cost)</t>
  </si>
  <si>
    <t>Value of Works Carried Out To Date:</t>
  </si>
  <si>
    <t>Current Contract Sum:</t>
  </si>
  <si>
    <t>Revised Contract Sum (after adjustments)</t>
  </si>
  <si>
    <t>Construction Phase Financial Dashboard</t>
  </si>
  <si>
    <t>Less Retention</t>
  </si>
  <si>
    <t>Total nett amount certified to date</t>
  </si>
  <si>
    <t>Situations Notifications raised to date</t>
  </si>
  <si>
    <t>Situation Notifications resulting in Compensation Events</t>
  </si>
  <si>
    <t>Situations Notifications not agreed as Compensation Events</t>
  </si>
  <si>
    <t>Situation Notifications yet to be determined</t>
  </si>
  <si>
    <t>Contract Date</t>
  </si>
  <si>
    <t xml:space="preserve">Starting Date </t>
  </si>
  <si>
    <t>Original Date for Substantial Completion of the Works</t>
  </si>
  <si>
    <t>Current Forecast Date for Substantial Completion of the Works</t>
  </si>
  <si>
    <t>Change Orders</t>
  </si>
  <si>
    <t>Compensation &amp; Delay Events</t>
  </si>
  <si>
    <t>Employer Claims</t>
  </si>
  <si>
    <t>Value of Agreed Compensation &amp; Delay Events</t>
  </si>
  <si>
    <t>Value of Agreed Employer Claims</t>
  </si>
  <si>
    <t>Value of Agreed Change Orders</t>
  </si>
  <si>
    <t>Change Orders agreed</t>
  </si>
  <si>
    <t xml:space="preserve">Change Orders yet to be agreed </t>
  </si>
  <si>
    <t xml:space="preserve">Compensation &amp; Delay Events agreed </t>
  </si>
  <si>
    <t xml:space="preserve">Compensation &amp; Delay Events yet to be agreed </t>
  </si>
  <si>
    <t xml:space="preserve">Employer Claims agreed </t>
  </si>
  <si>
    <t xml:space="preserve">Employer Claims yet to be agreed </t>
  </si>
  <si>
    <t>Value of agreed Change Orders</t>
  </si>
  <si>
    <t>Estimated value of Change Orders yet to be agreed</t>
  </si>
  <si>
    <t>Value of agreed Compensation &amp; Delay Events</t>
  </si>
  <si>
    <t>Estimated value of Compensation &amp; Delay Events yet to be agreed</t>
  </si>
  <si>
    <t>Value of agreed Employer Claims</t>
  </si>
  <si>
    <t>Estimated value of Employer Claims yet to be agreed</t>
  </si>
  <si>
    <t>Band 2 (€0.5 - €10 Million) &amp; Band 3 (&gt; €10 Million)
Construction Phase Monthly Financial Dashboard</t>
  </si>
  <si>
    <t>Project / Contract Code:</t>
  </si>
  <si>
    <t>Provide details of the change orders raised that have/may give rise to cost and time implications</t>
  </si>
  <si>
    <t xml:space="preserve">Reference </t>
  </si>
  <si>
    <t>Description</t>
  </si>
  <si>
    <t xml:space="preserve">Anticipated Impact </t>
  </si>
  <si>
    <t>Status</t>
  </si>
  <si>
    <t>Current Actions</t>
  </si>
  <si>
    <t>Time (weeks)</t>
  </si>
  <si>
    <t>Pending</t>
  </si>
  <si>
    <t>Agreed</t>
  </si>
  <si>
    <t>Rejected</t>
  </si>
  <si>
    <t>Total Anticipated Impact:</t>
  </si>
  <si>
    <t>Provide details of any Compensation &amp; Delay Events in the table below</t>
  </si>
  <si>
    <t>Other Potential Liabilities</t>
  </si>
  <si>
    <t>Open</t>
  </si>
  <si>
    <t>Closed</t>
  </si>
  <si>
    <t>Revision</t>
  </si>
  <si>
    <t xml:space="preserve">Status </t>
  </si>
  <si>
    <t>Prepared By</t>
  </si>
  <si>
    <t xml:space="preserve">Date </t>
  </si>
  <si>
    <t xml:space="preserve"> Checked By</t>
  </si>
  <si>
    <t>Provide details of any other potential liabilities that may present cost or time implications to the project</t>
  </si>
  <si>
    <t xml:space="preserve"> Payment No.</t>
  </si>
  <si>
    <t>Month</t>
  </si>
  <si>
    <t>Cumulative Value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</si>
  <si>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</si>
  <si>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</si>
  <si>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</si>
  <si>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</si>
  <si>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</si>
  <si>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</si>
  <si>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</si>
  <si>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</si>
  <si>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</si>
  <si>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</si>
  <si>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</si>
  <si>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</si>
  <si>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1.0 Progress &amp; Expenditure Matters Template </t>
  </si>
  <si>
    <t>2.0 CONSTRUCTION EXPENDITURE PROFILE</t>
  </si>
  <si>
    <t>Forecasted Cumulative Value</t>
  </si>
  <si>
    <t>NTA Approval Year:</t>
  </si>
  <si>
    <t>Contract Sum:</t>
  </si>
  <si>
    <t>Agreed Change Orders:</t>
  </si>
  <si>
    <t>Agreed Compensation &amp; Delay Events:</t>
  </si>
  <si>
    <t>Agreed Employer Claims:</t>
  </si>
  <si>
    <t>Revised Contract Sum:</t>
  </si>
  <si>
    <t>Likely Impact</t>
  </si>
  <si>
    <t>Total gross amount applied to date</t>
  </si>
  <si>
    <t>Forecast Payment</t>
  </si>
  <si>
    <t>Amount Certified</t>
  </si>
  <si>
    <t>DLR/2/001 5G</t>
  </si>
  <si>
    <t>Guidance Notes</t>
  </si>
  <si>
    <t>* All cells in purple - input is required</t>
  </si>
  <si>
    <t>Sponsoring Agency (SA) to list out the project title</t>
  </si>
  <si>
    <t>SA to confirm the dash board number (Dash Boards are on request from NTA)</t>
  </si>
  <si>
    <t>SA to confirm the date of issue - Dashboard is a request (NTA) during the construction period</t>
  </si>
  <si>
    <t>SA to list out any potential risks (encountered during the construction period)</t>
  </si>
  <si>
    <t>SA to confirm the dates as outlined below</t>
  </si>
  <si>
    <t>SA to input</t>
  </si>
  <si>
    <t>Note, if a section is N/A - then leave blank</t>
  </si>
  <si>
    <t>SA to confirm</t>
  </si>
  <si>
    <t>Note - for example purposes 5% retention is used</t>
  </si>
  <si>
    <t>NTA</t>
  </si>
  <si>
    <t>Cost agreed - no effect on programme</t>
  </si>
  <si>
    <t>Protection to ESB duct</t>
  </si>
  <si>
    <t>IW - watermain line</t>
  </si>
  <si>
    <t>Eircom - chamber alteration</t>
  </si>
  <si>
    <t>Re-build wall (boundary collapse)</t>
  </si>
  <si>
    <t>Investigation works (plant) for the LA</t>
  </si>
  <si>
    <t>SA confirm the project code: SA to confirm who has prepared the document</t>
  </si>
  <si>
    <t>SA to confirm issue date</t>
  </si>
  <si>
    <t>SA to confirm who the report is for</t>
  </si>
  <si>
    <t>Sally Gate</t>
  </si>
  <si>
    <t>M Bunny</t>
  </si>
  <si>
    <t>Pending Change Orders (Estimate):</t>
  </si>
  <si>
    <t>SA to confirm year NTA approved (use construction start period/year)</t>
  </si>
  <si>
    <t>SA to confirm the contract sum</t>
  </si>
  <si>
    <t>SA to confirm the agreed change order value</t>
  </si>
  <si>
    <t>SA to confirm the estimated costs of change orders yet to be agreed</t>
  </si>
  <si>
    <t>No actions required - cell tot is setup</t>
  </si>
  <si>
    <t>SA to confirm cash flow forecast : SA to confrim actual monies certified as per date of issue of report</t>
  </si>
  <si>
    <t>*** Figures are illustrative ***</t>
  </si>
  <si>
    <t>Note - main contractor contract sum figure</t>
  </si>
  <si>
    <t>Note - for example purposes, allowing €15,000 for change order (variations) ofr additional scope of works</t>
  </si>
  <si>
    <t>SA to confirm cost : SA to confirm if agreed / pending / rejected (select drop down from cell)</t>
  </si>
  <si>
    <t>SA to confirm the dash board number (Dash Boards are required on request from NTA)</t>
  </si>
  <si>
    <t>Highways Improvement for Urban Environment</t>
  </si>
  <si>
    <t>**/**/20**</t>
  </si>
  <si>
    <t>Note, example purposes allowing paid to date at €1,200,000</t>
  </si>
  <si>
    <t>25/03/20**</t>
  </si>
  <si>
    <t>15/04/20**</t>
  </si>
  <si>
    <t>05/08/20**</t>
  </si>
  <si>
    <t>20**</t>
  </si>
  <si>
    <t>(forecast monies illustration only - figures to come from contractor cash flow)</t>
  </si>
  <si>
    <t>* NTA templates are locked - In certain circumstances if the templates are to be unlocked for editing (additional lines etc… (no deleting allowed) - the request is to be put in writing to the NTA Programme Manager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</si>
</sst>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€-2]\ * #,##0.00_-;\-[$€-2]\ * #,##0.00_-;_-[$€-2]\ * &quot;-&quot;??_-;_-@_-"/>
    <numFmt numFmtId="166" formatCode="dd/mm/yyyy;@"/>
    <numFmt numFmtId="167" formatCode="_-[$€-83C]* #,##0.00_-;\-[$€-83C]* #,##0.00_-;_-[$€-83C]* &quot;-&quot;??_-;_-@_-"/>
  </numFmts>
  <fonts count="26" x14ac:knownFonts="1"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b/>
      <sz val="10"/>
      <name val="Lucida Sans"/>
      <family val="2"/>
    </font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b/>
      <sz val="10"/>
      <color theme="1" tint="-4.9989318521683403E-2"/>
      <name val="Lucida Sans"/>
      <family val="2"/>
    </font>
    <font>
      <i/>
      <sz val="10"/>
      <color theme="5"/>
      <name val="Lucida Sans"/>
      <family val="2"/>
    </font>
    <font>
      <i/>
      <sz val="10"/>
      <color theme="1" tint="-0.34998626667073579"/>
      <name val="Lucida Sans"/>
      <family val="2"/>
    </font>
    <font>
      <b/>
      <sz val="16"/>
      <color theme="1" tint="-4.9989318521683403E-2"/>
      <name val="Lucida Sans"/>
      <family val="2"/>
    </font>
    <font>
      <b/>
      <sz val="16"/>
      <color rgb="FF3C0A82"/>
      <name val="Lucida Sans"/>
      <family val="2"/>
    </font>
    <font>
      <b/>
      <sz val="16"/>
      <name val="Lucida Sans"/>
      <family val="2"/>
    </font>
    <font>
      <b/>
      <sz val="10"/>
      <color rgb="FF0070C0"/>
      <name val="Lucida Sans"/>
      <family val="2"/>
    </font>
    <font>
      <i/>
      <sz val="10"/>
      <color theme="2" tint="-0.249977111117893"/>
      <name val="Lucida Sans"/>
      <family val="2"/>
    </font>
    <font>
      <b/>
      <sz val="10"/>
      <color theme="1"/>
      <name val="Lucida Sans"/>
      <family val="2"/>
    </font>
    <font>
      <b/>
      <sz val="14"/>
      <color theme="1" tint="-4.9989318521683403E-2"/>
      <name val="Lucida Sans"/>
      <family val="2"/>
    </font>
    <font>
      <sz val="10"/>
      <color theme="0"/>
      <name val="Lucida Sans"/>
      <family val="2"/>
    </font>
    <font>
      <b/>
      <sz val="10"/>
      <color rgb="FFFFFFFF"/>
      <name val="Lucida Sans"/>
      <family val="2"/>
    </font>
    <font>
      <b/>
      <sz val="14"/>
      <color rgb="FFFFFFFF"/>
      <name val="Lucida Sans"/>
      <family val="2"/>
    </font>
    <font>
      <b/>
      <sz val="11"/>
      <name val="Calibri"/>
      <family val="2"/>
      <scheme val="minor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sz val="10"/>
      <color rgb="FFFF0000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indexed="64"/>
      </bottom>
      <diagonal/>
    </border>
    <border>
      <left/>
      <right/>
      <top style="medium">
        <color rgb="FF3C0A82"/>
      </top>
      <bottom style="medium">
        <color indexed="64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indexed="64"/>
      </bottom>
      <diagonal/>
    </border>
    <border>
      <left/>
      <right style="medium">
        <color rgb="FF3C0A82"/>
      </right>
      <top/>
      <bottom style="medium">
        <color indexed="64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/>
      <right/>
      <top style="medium">
        <color rgb="FF3C0A8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C0A8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/>
      <top style="thin">
        <color rgb="FF3C0A82"/>
      </top>
      <bottom/>
      <diagonal/>
    </border>
    <border>
      <left/>
      <right/>
      <top/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medium">
        <color rgb="FF3C0A82"/>
      </top>
      <bottom style="thin">
        <color indexed="64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</cellStyleXfs>
  <cellXfs count="203">
    <xf numFmtId="0" fontId="0" fillId="0" borderId="0" xfId="0"/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2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 indent="1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3" applyFont="1" applyAlignment="1">
      <alignment vertical="center"/>
    </xf>
    <xf numFmtId="165" fontId="2" fillId="0" borderId="0" xfId="3" applyNumberFormat="1" applyFont="1" applyAlignment="1">
      <alignment vertical="center"/>
    </xf>
    <xf numFmtId="0" fontId="12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vertical="center"/>
    </xf>
    <xf numFmtId="165" fontId="3" fillId="0" borderId="0" xfId="3" applyNumberFormat="1" applyFont="1" applyAlignment="1">
      <alignment vertical="center"/>
    </xf>
    <xf numFmtId="0" fontId="13" fillId="0" borderId="0" xfId="3" applyFont="1" applyAlignment="1">
      <alignment horizontal="left" vertical="center" indent="1"/>
    </xf>
    <xf numFmtId="0" fontId="2" fillId="0" borderId="0" xfId="3" applyFont="1" applyAlignment="1">
      <alignment horizontal="left" vertical="center" indent="1"/>
    </xf>
    <xf numFmtId="0" fontId="2" fillId="4" borderId="5" xfId="3" applyFont="1" applyFill="1" applyBorder="1" applyAlignment="1" applyProtection="1">
      <alignment horizontal="center" vertical="center"/>
      <protection locked="0"/>
    </xf>
    <xf numFmtId="0" fontId="2" fillId="4" borderId="5" xfId="3" applyFont="1" applyFill="1" applyBorder="1" applyAlignment="1" applyProtection="1">
      <alignment horizontal="left" vertical="center"/>
      <protection locked="0"/>
    </xf>
    <xf numFmtId="165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165" fontId="2" fillId="4" borderId="5" xfId="3" applyNumberFormat="1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left" vertical="center"/>
    </xf>
    <xf numFmtId="0" fontId="2" fillId="0" borderId="45" xfId="3" applyFont="1" applyBorder="1" applyAlignment="1">
      <alignment vertical="center"/>
    </xf>
    <xf numFmtId="14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14" fillId="0" borderId="0" xfId="0" applyFont="1"/>
    <xf numFmtId="17" fontId="3" fillId="0" borderId="0" xfId="0" applyNumberFormat="1" applyFont="1"/>
    <xf numFmtId="3" fontId="3" fillId="0" borderId="0" xfId="0" applyNumberFormat="1" applyFont="1"/>
    <xf numFmtId="165" fontId="16" fillId="4" borderId="54" xfId="0" applyNumberFormat="1" applyFont="1" applyFill="1" applyBorder="1" applyAlignment="1">
      <alignment horizontal="center"/>
    </xf>
    <xf numFmtId="165" fontId="2" fillId="4" borderId="55" xfId="0" applyNumberFormat="1" applyFont="1" applyFill="1" applyBorder="1" applyAlignment="1">
      <alignment horizontal="center" vertical="center"/>
    </xf>
    <xf numFmtId="17" fontId="2" fillId="0" borderId="0" xfId="0" applyNumberFormat="1" applyFont="1"/>
    <xf numFmtId="3" fontId="2" fillId="0" borderId="0" xfId="0" applyNumberFormat="1" applyFont="1"/>
    <xf numFmtId="165" fontId="16" fillId="4" borderId="5" xfId="0" applyNumberFormat="1" applyFont="1" applyFill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 vertical="center"/>
    </xf>
    <xf numFmtId="165" fontId="16" fillId="4" borderId="57" xfId="0" applyNumberFormat="1" applyFont="1" applyFill="1" applyBorder="1" applyAlignment="1">
      <alignment horizontal="center"/>
    </xf>
    <xf numFmtId="165" fontId="2" fillId="4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166" fontId="2" fillId="0" borderId="5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6" fontId="2" fillId="0" borderId="57" xfId="0" applyNumberFormat="1" applyFont="1" applyBorder="1" applyAlignment="1">
      <alignment horizontal="center" vertical="center"/>
    </xf>
    <xf numFmtId="165" fontId="16" fillId="0" borderId="54" xfId="0" applyNumberFormat="1" applyFont="1" applyBorder="1" applyAlignment="1">
      <alignment horizontal="center"/>
    </xf>
    <xf numFmtId="165" fontId="2" fillId="0" borderId="5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 vertical="center"/>
    </xf>
    <xf numFmtId="165" fontId="16" fillId="0" borderId="57" xfId="0" applyNumberFormat="1" applyFont="1" applyBorder="1" applyAlignment="1">
      <alignment horizontal="center"/>
    </xf>
    <xf numFmtId="165" fontId="2" fillId="0" borderId="5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horizontal="left" vertical="center" indent="1"/>
    </xf>
    <xf numFmtId="0" fontId="17" fillId="3" borderId="5" xfId="3" applyFont="1" applyFill="1" applyBorder="1" applyAlignment="1">
      <alignment horizontal="center" vertical="center"/>
    </xf>
    <xf numFmtId="165" fontId="17" fillId="3" borderId="5" xfId="3" applyNumberFormat="1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165" fontId="17" fillId="3" borderId="37" xfId="3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0" fillId="0" borderId="0" xfId="0" applyFont="1"/>
    <xf numFmtId="0" fontId="1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23" fillId="0" borderId="0" xfId="3" applyFont="1" applyAlignment="1" applyProtection="1">
      <alignment vertical="center"/>
      <protection locked="0"/>
    </xf>
    <xf numFmtId="43" fontId="0" fillId="0" borderId="0" xfId="4" applyFont="1"/>
    <xf numFmtId="43" fontId="14" fillId="0" borderId="0" xfId="4" applyFont="1"/>
    <xf numFmtId="43" fontId="23" fillId="0" borderId="0" xfId="4" applyFont="1"/>
    <xf numFmtId="165" fontId="23" fillId="0" borderId="0" xfId="0" applyNumberFormat="1" applyFont="1" applyAlignment="1">
      <alignment vertical="center"/>
    </xf>
    <xf numFmtId="0" fontId="2" fillId="0" borderId="62" xfId="0" applyFont="1" applyBorder="1" applyAlignment="1">
      <alignment horizontal="center" vertical="center"/>
    </xf>
    <xf numFmtId="166" fontId="2" fillId="0" borderId="63" xfId="0" applyNumberFormat="1" applyFont="1" applyBorder="1" applyAlignment="1">
      <alignment horizontal="center" vertical="center"/>
    </xf>
    <xf numFmtId="43" fontId="2" fillId="4" borderId="5" xfId="4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5" fontId="2" fillId="4" borderId="2" xfId="1" applyNumberFormat="1" applyFont="1" applyFill="1" applyBorder="1" applyAlignment="1" applyProtection="1">
      <alignment vertical="center"/>
      <protection locked="0"/>
    </xf>
    <xf numFmtId="165" fontId="2" fillId="4" borderId="18" xfId="1" applyNumberFormat="1" applyFont="1" applyFill="1" applyBorder="1" applyAlignment="1" applyProtection="1">
      <alignment vertical="center"/>
      <protection locked="0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 applyProtection="1">
      <alignment vertical="center"/>
      <protection locked="0"/>
    </xf>
    <xf numFmtId="165" fontId="2" fillId="4" borderId="13" xfId="1" applyNumberFormat="1" applyFont="1" applyFill="1" applyBorder="1" applyAlignment="1" applyProtection="1">
      <alignment vertical="center"/>
      <protection locked="0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4" borderId="13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28" xfId="0" applyFont="1" applyFill="1" applyBorder="1" applyAlignment="1">
      <alignment vertical="center" wrapText="1"/>
    </xf>
    <xf numFmtId="0" fontId="19" fillId="5" borderId="29" xfId="0" applyFont="1" applyFill="1" applyBorder="1" applyAlignment="1">
      <alignment vertical="center" wrapText="1"/>
    </xf>
    <xf numFmtId="0" fontId="19" fillId="5" borderId="30" xfId="0" applyFont="1" applyFill="1" applyBorder="1" applyAlignment="1">
      <alignment vertical="center" wrapText="1"/>
    </xf>
    <xf numFmtId="0" fontId="21" fillId="4" borderId="28" xfId="0" applyFont="1" applyFill="1" applyBorder="1" applyAlignment="1">
      <alignment wrapText="1"/>
    </xf>
    <xf numFmtId="0" fontId="22" fillId="4" borderId="29" xfId="0" applyFont="1" applyFill="1" applyBorder="1" applyAlignment="1">
      <alignment wrapText="1"/>
    </xf>
    <xf numFmtId="0" fontId="22" fillId="4" borderId="30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14" fontId="2" fillId="4" borderId="5" xfId="0" applyNumberFormat="1" applyFont="1" applyFill="1" applyBorder="1" applyAlignment="1" applyProtection="1">
      <alignment horizontal="left" vertical="center"/>
      <protection locked="0"/>
    </xf>
    <xf numFmtId="14" fontId="2" fillId="4" borderId="11" xfId="0" applyNumberFormat="1" applyFont="1" applyFill="1" applyBorder="1" applyAlignment="1" applyProtection="1">
      <alignment horizontal="left" vertical="center"/>
      <protection locked="0"/>
    </xf>
    <xf numFmtId="165" fontId="25" fillId="4" borderId="2" xfId="1" applyNumberFormat="1" applyFont="1" applyFill="1" applyBorder="1" applyAlignment="1" applyProtection="1">
      <alignment vertical="center"/>
      <protection locked="0"/>
    </xf>
    <xf numFmtId="165" fontId="25" fillId="4" borderId="18" xfId="1" applyNumberFormat="1" applyFont="1" applyFill="1" applyBorder="1" applyAlignment="1" applyProtection="1">
      <alignment vertical="center"/>
      <protection locked="0"/>
    </xf>
    <xf numFmtId="0" fontId="2" fillId="0" borderId="31" xfId="3" applyFont="1" applyBorder="1" applyAlignment="1">
      <alignment horizontal="left" vertical="center"/>
    </xf>
    <xf numFmtId="0" fontId="2" fillId="0" borderId="32" xfId="3" applyFont="1" applyBorder="1" applyAlignment="1">
      <alignment horizontal="left" vertical="center"/>
    </xf>
    <xf numFmtId="0" fontId="2" fillId="4" borderId="31" xfId="3" applyFont="1" applyFill="1" applyBorder="1" applyAlignment="1" applyProtection="1">
      <alignment horizontal="center" vertical="center"/>
      <protection locked="0"/>
    </xf>
    <xf numFmtId="0" fontId="2" fillId="4" borderId="33" xfId="3" applyFont="1" applyFill="1" applyBorder="1" applyAlignment="1" applyProtection="1">
      <alignment horizontal="center" vertical="center"/>
      <protection locked="0"/>
    </xf>
    <xf numFmtId="0" fontId="2" fillId="4" borderId="32" xfId="3" applyFont="1" applyFill="1" applyBorder="1" applyAlignment="1" applyProtection="1">
      <alignment horizontal="center" vertical="center"/>
      <protection locked="0"/>
    </xf>
    <xf numFmtId="0" fontId="18" fillId="3" borderId="28" xfId="3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0" fontId="2" fillId="0" borderId="31" xfId="3" applyFont="1" applyBorder="1" applyAlignment="1">
      <alignment horizontal="left" vertical="center" wrapText="1"/>
    </xf>
    <xf numFmtId="0" fontId="2" fillId="0" borderId="32" xfId="3" applyFont="1" applyBorder="1" applyAlignment="1">
      <alignment horizontal="left" vertical="center" wrapText="1"/>
    </xf>
    <xf numFmtId="0" fontId="2" fillId="4" borderId="31" xfId="3" applyFont="1" applyFill="1" applyBorder="1" applyAlignment="1">
      <alignment horizontal="right" vertical="center"/>
    </xf>
    <xf numFmtId="0" fontId="2" fillId="4" borderId="32" xfId="3" applyFont="1" applyFill="1" applyBorder="1" applyAlignment="1">
      <alignment horizontal="right" vertical="center"/>
    </xf>
    <xf numFmtId="14" fontId="2" fillId="4" borderId="31" xfId="3" applyNumberFormat="1" applyFont="1" applyFill="1" applyBorder="1" applyAlignment="1" applyProtection="1">
      <alignment horizontal="center" vertical="center"/>
      <protection locked="0"/>
    </xf>
    <xf numFmtId="0" fontId="17" fillId="3" borderId="1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 wrapText="1"/>
    </xf>
    <xf numFmtId="165" fontId="17" fillId="3" borderId="37" xfId="3" applyNumberFormat="1" applyFont="1" applyFill="1" applyBorder="1" applyAlignment="1">
      <alignment horizontal="center" vertical="center" wrapText="1"/>
    </xf>
    <xf numFmtId="0" fontId="17" fillId="3" borderId="34" xfId="3" applyFont="1" applyFill="1" applyBorder="1" applyAlignment="1">
      <alignment horizontal="center" vertical="center"/>
    </xf>
    <xf numFmtId="0" fontId="17" fillId="3" borderId="35" xfId="3" applyFont="1" applyFill="1" applyBorder="1" applyAlignment="1">
      <alignment horizontal="center" vertical="center"/>
    </xf>
    <xf numFmtId="0" fontId="17" fillId="3" borderId="36" xfId="3" applyFont="1" applyFill="1" applyBorder="1" applyAlignment="1">
      <alignment horizontal="center" vertical="center"/>
    </xf>
    <xf numFmtId="0" fontId="17" fillId="3" borderId="38" xfId="3" applyFont="1" applyFill="1" applyBorder="1" applyAlignment="1">
      <alignment horizontal="center" vertical="center"/>
    </xf>
    <xf numFmtId="0" fontId="17" fillId="3" borderId="39" xfId="3" applyFont="1" applyFill="1" applyBorder="1" applyAlignment="1">
      <alignment horizontal="center" vertical="center"/>
    </xf>
    <xf numFmtId="0" fontId="17" fillId="3" borderId="40" xfId="3" applyFont="1" applyFill="1" applyBorder="1" applyAlignment="1">
      <alignment horizontal="center" vertical="center"/>
    </xf>
    <xf numFmtId="0" fontId="2" fillId="4" borderId="41" xfId="3" applyFont="1" applyFill="1" applyBorder="1" applyAlignment="1" applyProtection="1">
      <alignment horizontal="center" vertical="center"/>
      <protection locked="0"/>
    </xf>
    <xf numFmtId="0" fontId="2" fillId="4" borderId="42" xfId="3" applyFont="1" applyFill="1" applyBorder="1" applyAlignment="1" applyProtection="1">
      <alignment horizontal="center" vertical="center"/>
      <protection locked="0"/>
    </xf>
    <xf numFmtId="0" fontId="2" fillId="4" borderId="43" xfId="3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>
      <alignment horizontal="center" vertical="center"/>
    </xf>
    <xf numFmtId="0" fontId="17" fillId="3" borderId="31" xfId="3" applyFont="1" applyFill="1" applyBorder="1" applyAlignment="1">
      <alignment horizontal="center" vertical="center"/>
    </xf>
    <xf numFmtId="0" fontId="17" fillId="3" borderId="33" xfId="3" applyFont="1" applyFill="1" applyBorder="1" applyAlignment="1">
      <alignment horizontal="center" vertical="center"/>
    </xf>
    <xf numFmtId="0" fontId="17" fillId="3" borderId="32" xfId="3" applyFont="1" applyFill="1" applyBorder="1" applyAlignment="1">
      <alignment horizontal="center" vertical="center"/>
    </xf>
    <xf numFmtId="0" fontId="2" fillId="4" borderId="31" xfId="3" applyFont="1" applyFill="1" applyBorder="1" applyAlignment="1" applyProtection="1">
      <alignment horizontal="left" vertical="center"/>
      <protection locked="0"/>
    </xf>
    <xf numFmtId="0" fontId="2" fillId="4" borderId="33" xfId="3" applyFont="1" applyFill="1" applyBorder="1" applyAlignment="1" applyProtection="1">
      <alignment horizontal="left" vertical="center"/>
      <protection locked="0"/>
    </xf>
    <xf numFmtId="0" fontId="2" fillId="4" borderId="32" xfId="3" applyFont="1" applyFill="1" applyBorder="1" applyAlignment="1" applyProtection="1">
      <alignment horizontal="left" vertical="center"/>
      <protection locked="0"/>
    </xf>
    <xf numFmtId="0" fontId="2" fillId="0" borderId="46" xfId="3" applyFont="1" applyBorder="1" applyAlignment="1">
      <alignment horizontal="center" vertical="center"/>
    </xf>
    <xf numFmtId="0" fontId="14" fillId="3" borderId="48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14" fontId="2" fillId="4" borderId="5" xfId="0" applyNumberFormat="1" applyFont="1" applyFill="1" applyBorder="1" applyAlignment="1">
      <alignment horizontal="left" vertical="center"/>
    </xf>
    <xf numFmtId="0" fontId="14" fillId="3" borderId="47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167" fontId="2" fillId="4" borderId="5" xfId="0" applyNumberFormat="1" applyFont="1" applyFill="1" applyBorder="1" applyAlignment="1">
      <alignment horizontal="left" vertical="center"/>
    </xf>
    <xf numFmtId="167" fontId="2" fillId="4" borderId="60" xfId="0" applyNumberFormat="1" applyFont="1" applyFill="1" applyBorder="1" applyAlignment="1">
      <alignment horizontal="left" vertical="center"/>
    </xf>
    <xf numFmtId="167" fontId="2" fillId="0" borderId="5" xfId="0" applyNumberFormat="1" applyFont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</cellXfs>
  <cellStyles count="5">
    <cellStyle name="Comma" xfId="4" builtinId="3"/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FFFFFF"/>
      <color rgb="FF3C0A82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112059</xdr:rowOff>
    </xdr:from>
    <xdr:to>
      <xdr:col>6</xdr:col>
      <xdr:colOff>892042</xdr:colOff>
      <xdr:row>5</xdr:row>
      <xdr:rowOff>3671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60D53-8DEF-46BB-9A07-5316DB518C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362266" y="112059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1034352</xdr:colOff>
      <xdr:row>0</xdr:row>
      <xdr:rowOff>26414</xdr:rowOff>
    </xdr:from>
    <xdr:to>
      <xdr:col>8</xdr:col>
      <xdr:colOff>0</xdr:colOff>
      <xdr:row>4</xdr:row>
      <xdr:rowOff>117410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FCAC8B-A25B-4E41-8464-3C368E2F46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475532" y="26414"/>
          <a:ext cx="1772632" cy="944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2" name="Picture 2" descr="ChandlerKBS Logo Colour Small.jpg">
          <a:extLst>
            <a:ext uri="{FF2B5EF4-FFF2-40B4-BE49-F238E27FC236}">
              <a16:creationId xmlns:a16="http://schemas.microsoft.com/office/drawing/2014/main" id="{BE27EEC6-C6B8-4C2A-A348-4A3DFBED6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3" name="Picture 3" descr="ChandlerKBS Logo Colour Small.jpg">
          <a:extLst>
            <a:ext uri="{FF2B5EF4-FFF2-40B4-BE49-F238E27FC236}">
              <a16:creationId xmlns:a16="http://schemas.microsoft.com/office/drawing/2014/main" id="{1B4E432A-E016-42D3-A6CB-36F68CA94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4" name="Picture 4" descr="ChandlerKBS Logo Colour Small.jpg">
          <a:extLst>
            <a:ext uri="{FF2B5EF4-FFF2-40B4-BE49-F238E27FC236}">
              <a16:creationId xmlns:a16="http://schemas.microsoft.com/office/drawing/2014/main" id="{B8B73A97-EE9C-49F1-8FED-81628908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5" name="Picture 5" descr="ChandlerKBS Logo Colour Small.jpg">
          <a:extLst>
            <a:ext uri="{FF2B5EF4-FFF2-40B4-BE49-F238E27FC236}">
              <a16:creationId xmlns:a16="http://schemas.microsoft.com/office/drawing/2014/main" id="{DD427C01-22D3-4D67-B9AF-CCA75D56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6" name="Picture 6" descr="ChandlerKBS Logo Colour Small.jpg">
          <a:extLst>
            <a:ext uri="{FF2B5EF4-FFF2-40B4-BE49-F238E27FC236}">
              <a16:creationId xmlns:a16="http://schemas.microsoft.com/office/drawing/2014/main" id="{0A3B430C-860D-44B8-9BA4-BD25CED64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0</xdr:row>
      <xdr:rowOff>115957</xdr:rowOff>
    </xdr:from>
    <xdr:to>
      <xdr:col>6</xdr:col>
      <xdr:colOff>2742</xdr:colOff>
      <xdr:row>5</xdr:row>
      <xdr:rowOff>75618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64F54B-1505-43A5-8B66-822AE02C4A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669780" y="115957"/>
          <a:ext cx="1881901" cy="945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dlerKBS">
      <a:dk1>
        <a:srgbClr val="FFFFFF"/>
      </a:dk1>
      <a:lt1>
        <a:srgbClr val="000000"/>
      </a:lt1>
      <a:dk2>
        <a:srgbClr val="0076BD"/>
      </a:dk2>
      <a:lt2>
        <a:srgbClr val="7030A0"/>
      </a:lt2>
      <a:accent1>
        <a:srgbClr val="C9E9F8"/>
      </a:accent1>
      <a:accent2>
        <a:srgbClr val="FF0000"/>
      </a:accent2>
      <a:accent3>
        <a:srgbClr val="92D050"/>
      </a:accent3>
      <a:accent4>
        <a:srgbClr val="00B050"/>
      </a:accent4>
      <a:accent5>
        <a:srgbClr val="FFFF0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T88"/>
  <sheetViews>
    <sheetView tabSelected="1" zoomScaleNormal="100" zoomScaleSheetLayoutView="100" workbookViewId="0">
      <selection activeCell="B9" sqref="B9:G9"/>
    </sheetView>
  </sheetViews>
  <sheetFormatPr defaultColWidth="9" defaultRowHeight="12.75" x14ac:dyDescent="0.2"/>
  <cols>
    <col min="1" max="1" width="18.25" style="4" customWidth="1"/>
    <col min="2" max="2" width="18" style="4" customWidth="1"/>
    <col min="3" max="3" width="19.375" style="4" customWidth="1"/>
    <col min="4" max="4" width="15.375" style="5" customWidth="1"/>
    <col min="5" max="5" width="19.5" style="5" customWidth="1"/>
    <col min="6" max="6" width="17.125" style="4" customWidth="1"/>
    <col min="7" max="7" width="14.375" style="4" customWidth="1"/>
    <col min="8" max="8" width="9" style="4"/>
    <col min="9" max="9" width="13.75" style="4" bestFit="1" customWidth="1"/>
    <col min="10" max="16384" width="9" style="4"/>
  </cols>
  <sheetData>
    <row r="2" spans="1:20" ht="13.5" thickBot="1" x14ac:dyDescent="0.25">
      <c r="A2" s="106" t="s">
        <v>51</v>
      </c>
      <c r="B2" s="107"/>
      <c r="C2" s="107"/>
      <c r="D2" s="107"/>
      <c r="E2" s="107"/>
      <c r="F2" s="107"/>
      <c r="G2" s="107"/>
    </row>
    <row r="3" spans="1:20" ht="27.75" customHeight="1" thickBot="1" x14ac:dyDescent="0.25">
      <c r="A3" s="107"/>
      <c r="B3" s="107"/>
      <c r="C3" s="107"/>
      <c r="D3" s="107"/>
      <c r="E3" s="107"/>
      <c r="F3" s="107"/>
      <c r="G3" s="107"/>
      <c r="H3" s="137" t="s">
        <v>146</v>
      </c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9"/>
    </row>
    <row r="4" spans="1:20" x14ac:dyDescent="0.2">
      <c r="A4" s="107"/>
      <c r="B4" s="107"/>
      <c r="C4" s="107"/>
      <c r="D4" s="107"/>
      <c r="E4" s="107"/>
      <c r="F4" s="107"/>
      <c r="G4" s="107"/>
    </row>
    <row r="5" spans="1:20" ht="16.5" customHeight="1" thickBot="1" x14ac:dyDescent="0.25">
      <c r="A5" s="107"/>
      <c r="B5" s="107"/>
      <c r="C5" s="107"/>
      <c r="D5" s="107"/>
      <c r="E5" s="107"/>
      <c r="F5" s="107"/>
      <c r="G5" s="107"/>
    </row>
    <row r="6" spans="1:20" ht="24" customHeight="1" thickBot="1" x14ac:dyDescent="0.3">
      <c r="A6" s="108"/>
      <c r="B6" s="108"/>
      <c r="C6" s="108"/>
      <c r="D6" s="108"/>
      <c r="E6" s="108"/>
      <c r="F6" s="108"/>
      <c r="G6" s="108"/>
      <c r="H6" s="89" t="s">
        <v>103</v>
      </c>
      <c r="I6" s="90"/>
      <c r="J6" s="91"/>
      <c r="K6" s="140" t="s">
        <v>104</v>
      </c>
      <c r="L6" s="141"/>
      <c r="M6" s="141"/>
      <c r="N6" s="141"/>
      <c r="O6" s="141"/>
      <c r="P6" s="142"/>
      <c r="Q6" s="92" t="s">
        <v>133</v>
      </c>
    </row>
    <row r="7" spans="1:20" ht="24" customHeight="1" thickBot="1" x14ac:dyDescent="0.25">
      <c r="A7" s="145" t="s">
        <v>22</v>
      </c>
      <c r="B7" s="146"/>
      <c r="C7" s="146"/>
      <c r="D7" s="146"/>
      <c r="E7" s="146"/>
      <c r="F7" s="146"/>
      <c r="G7" s="146"/>
    </row>
    <row r="8" spans="1:20" ht="24" customHeight="1" x14ac:dyDescent="0.2">
      <c r="A8" s="6"/>
      <c r="G8" s="7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20" ht="24" customHeight="1" x14ac:dyDescent="0.2">
      <c r="A9" s="8" t="s">
        <v>9</v>
      </c>
      <c r="B9" s="147" t="s">
        <v>138</v>
      </c>
      <c r="C9" s="147"/>
      <c r="D9" s="147"/>
      <c r="E9" s="147"/>
      <c r="F9" s="147"/>
      <c r="G9" s="148"/>
      <c r="H9" s="143" t="s">
        <v>105</v>
      </c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</row>
    <row r="10" spans="1:20" ht="24" customHeight="1" x14ac:dyDescent="0.2">
      <c r="A10" s="8" t="s">
        <v>10</v>
      </c>
      <c r="B10" s="147">
        <v>1</v>
      </c>
      <c r="C10" s="147"/>
      <c r="D10" s="147"/>
      <c r="E10" s="147"/>
      <c r="F10" s="147"/>
      <c r="G10" s="148"/>
      <c r="H10" s="92" t="s">
        <v>137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20" ht="24" customHeight="1" x14ac:dyDescent="0.2">
      <c r="A11" s="8" t="s">
        <v>2</v>
      </c>
      <c r="B11" s="149" t="s">
        <v>139</v>
      </c>
      <c r="C11" s="149"/>
      <c r="D11" s="149"/>
      <c r="E11" s="149"/>
      <c r="F11" s="149"/>
      <c r="G11" s="150"/>
      <c r="H11" s="92" t="s">
        <v>107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20" ht="24" customHeight="1" thickBot="1" x14ac:dyDescent="0.25">
      <c r="A12" s="6"/>
      <c r="G12" s="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20" s="9" customFormat="1" ht="24" customHeight="1" thickBot="1" x14ac:dyDescent="0.25">
      <c r="A13" s="121" t="s">
        <v>19</v>
      </c>
      <c r="B13" s="122"/>
      <c r="D13" s="10"/>
      <c r="E13" s="10"/>
      <c r="G13" s="11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1:20" ht="24" customHeight="1" x14ac:dyDescent="0.2">
      <c r="A14" s="12" t="s">
        <v>3</v>
      </c>
      <c r="B14" s="13"/>
      <c r="G14" s="7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20" ht="12" customHeight="1" x14ac:dyDescent="0.2">
      <c r="A15" s="12"/>
      <c r="B15" s="13"/>
      <c r="G15" s="7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1:20" ht="24" customHeight="1" x14ac:dyDescent="0.2">
      <c r="A16" s="123" t="s">
        <v>99</v>
      </c>
      <c r="B16" s="124"/>
      <c r="C16" s="124"/>
      <c r="D16" s="124"/>
      <c r="E16" s="125"/>
      <c r="F16" s="126">
        <v>1200000</v>
      </c>
      <c r="G16" s="127"/>
      <c r="H16" s="92" t="s">
        <v>140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24" customHeight="1" x14ac:dyDescent="0.2">
      <c r="A17" s="123" t="s">
        <v>23</v>
      </c>
      <c r="B17" s="124"/>
      <c r="C17" s="124"/>
      <c r="D17" s="124"/>
      <c r="E17" s="125"/>
      <c r="F17" s="151">
        <f>(F16/100*5)</f>
        <v>60000</v>
      </c>
      <c r="G17" s="152"/>
      <c r="H17" s="92" t="s">
        <v>113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24" customHeight="1" x14ac:dyDescent="0.2">
      <c r="A18" s="123" t="s">
        <v>24</v>
      </c>
      <c r="B18" s="124"/>
      <c r="C18" s="124"/>
      <c r="D18" s="124"/>
      <c r="E18" s="125"/>
      <c r="F18" s="126">
        <f>F16-F17</f>
        <v>1140000</v>
      </c>
      <c r="G18" s="127"/>
      <c r="H18" s="92"/>
      <c r="I18" s="10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24" customHeight="1" thickBot="1" x14ac:dyDescent="0.25">
      <c r="A19" s="12"/>
      <c r="B19" s="13"/>
      <c r="G19" s="7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24" customHeight="1" thickBot="1" x14ac:dyDescent="0.25">
      <c r="A20" s="121" t="s">
        <v>20</v>
      </c>
      <c r="B20" s="122"/>
      <c r="G20" s="7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12" customHeight="1" x14ac:dyDescent="0.2">
      <c r="A21" s="14"/>
      <c r="B21" s="13"/>
      <c r="G21" s="7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24" customHeight="1" x14ac:dyDescent="0.2">
      <c r="A22" s="123" t="s">
        <v>16</v>
      </c>
      <c r="B22" s="124"/>
      <c r="C22" s="124"/>
      <c r="D22" s="124"/>
      <c r="E22" s="125"/>
      <c r="F22" s="126">
        <v>35989709.380000003</v>
      </c>
      <c r="G22" s="127"/>
      <c r="H22" s="92" t="s">
        <v>134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ht="24" customHeight="1" x14ac:dyDescent="0.2">
      <c r="A23" s="123" t="s">
        <v>38</v>
      </c>
      <c r="B23" s="124"/>
      <c r="C23" s="124"/>
      <c r="D23" s="124"/>
      <c r="E23" s="125"/>
      <c r="F23" s="126">
        <v>105000</v>
      </c>
      <c r="G23" s="127"/>
      <c r="H23" s="92" t="s">
        <v>135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1:19" ht="24" customHeight="1" x14ac:dyDescent="0.2">
      <c r="A24" s="123" t="s">
        <v>36</v>
      </c>
      <c r="B24" s="124"/>
      <c r="C24" s="124"/>
      <c r="D24" s="124"/>
      <c r="E24" s="125"/>
      <c r="F24" s="126">
        <v>0</v>
      </c>
      <c r="G24" s="127"/>
      <c r="H24" s="92" t="s">
        <v>111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ht="24" customHeight="1" x14ac:dyDescent="0.2">
      <c r="A25" s="123" t="s">
        <v>37</v>
      </c>
      <c r="B25" s="124"/>
      <c r="C25" s="124"/>
      <c r="D25" s="124"/>
      <c r="E25" s="125"/>
      <c r="F25" s="126">
        <v>0</v>
      </c>
      <c r="G25" s="127"/>
      <c r="H25" s="92" t="s">
        <v>111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1:19" ht="24" customHeight="1" x14ac:dyDescent="0.2">
      <c r="A26" s="123" t="s">
        <v>21</v>
      </c>
      <c r="B26" s="124"/>
      <c r="C26" s="124"/>
      <c r="D26" s="124"/>
      <c r="E26" s="125"/>
      <c r="F26" s="126">
        <f>SUM(F22:G25)</f>
        <v>36094709.380000003</v>
      </c>
      <c r="G26" s="127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1:19" ht="24" customHeight="1" thickBot="1" x14ac:dyDescent="0.25">
      <c r="A27" s="12"/>
      <c r="B27" s="13"/>
      <c r="C27" s="15"/>
      <c r="D27" s="16"/>
      <c r="E27" s="16"/>
      <c r="F27" s="15"/>
      <c r="G27" s="17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19" ht="24" customHeight="1" thickBot="1" x14ac:dyDescent="0.25">
      <c r="A28" s="121" t="s">
        <v>17</v>
      </c>
      <c r="B28" s="122"/>
      <c r="C28" s="15"/>
      <c r="D28" s="16"/>
      <c r="E28" s="16"/>
      <c r="F28" s="15"/>
      <c r="G28" s="17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19" ht="12" customHeight="1" x14ac:dyDescent="0.2">
      <c r="A29" s="6"/>
      <c r="G29" s="7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ht="24" customHeight="1" x14ac:dyDescent="0.2">
      <c r="A30" s="123" t="s">
        <v>25</v>
      </c>
      <c r="B30" s="124"/>
      <c r="C30" s="124"/>
      <c r="D30" s="124"/>
      <c r="E30" s="125"/>
      <c r="F30" s="1">
        <v>0</v>
      </c>
      <c r="G30" s="18" t="s">
        <v>5</v>
      </c>
      <c r="H30" s="92" t="s">
        <v>111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ht="24" customHeight="1" x14ac:dyDescent="0.2">
      <c r="A31" s="123" t="s">
        <v>26</v>
      </c>
      <c r="B31" s="124"/>
      <c r="C31" s="124"/>
      <c r="D31" s="124"/>
      <c r="E31" s="125"/>
      <c r="F31" s="1">
        <v>0</v>
      </c>
      <c r="G31" s="18" t="s">
        <v>5</v>
      </c>
      <c r="H31" s="92" t="s">
        <v>111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ht="24" customHeight="1" x14ac:dyDescent="0.2">
      <c r="A32" s="123" t="s">
        <v>27</v>
      </c>
      <c r="B32" s="124"/>
      <c r="C32" s="124"/>
      <c r="D32" s="124"/>
      <c r="E32" s="125"/>
      <c r="F32" s="1">
        <v>0</v>
      </c>
      <c r="G32" s="18" t="s">
        <v>5</v>
      </c>
      <c r="H32" s="92" t="s">
        <v>111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ht="24" customHeight="1" x14ac:dyDescent="0.2">
      <c r="A33" s="123" t="s">
        <v>28</v>
      </c>
      <c r="B33" s="124"/>
      <c r="C33" s="124"/>
      <c r="D33" s="124"/>
      <c r="E33" s="125"/>
      <c r="F33" s="1">
        <v>0</v>
      </c>
      <c r="G33" s="18" t="s">
        <v>5</v>
      </c>
      <c r="H33" s="92" t="s">
        <v>111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ht="24" customHeight="1" thickBot="1" x14ac:dyDescent="0.25">
      <c r="A34" s="12"/>
      <c r="B34" s="13"/>
      <c r="C34" s="13"/>
      <c r="D34" s="19"/>
      <c r="E34" s="16"/>
      <c r="G34" s="7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 ht="24" customHeight="1" thickBot="1" x14ac:dyDescent="0.25">
      <c r="A35" s="121" t="s">
        <v>33</v>
      </c>
      <c r="B35" s="122"/>
      <c r="C35" s="15"/>
      <c r="D35" s="16"/>
      <c r="E35" s="16"/>
      <c r="F35" s="15"/>
      <c r="G35" s="17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ht="12" customHeight="1" x14ac:dyDescent="0.2">
      <c r="A36" s="6"/>
      <c r="G36" s="7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24" customHeight="1" x14ac:dyDescent="0.2">
      <c r="A37" s="123" t="s">
        <v>33</v>
      </c>
      <c r="B37" s="124"/>
      <c r="C37" s="124"/>
      <c r="D37" s="124"/>
      <c r="E37" s="125"/>
      <c r="F37" s="1">
        <v>5</v>
      </c>
      <c r="G37" s="18" t="s">
        <v>5</v>
      </c>
      <c r="H37" s="92" t="s">
        <v>112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1:19" ht="24" customHeight="1" x14ac:dyDescent="0.2">
      <c r="A38" s="123" t="s">
        <v>39</v>
      </c>
      <c r="B38" s="124"/>
      <c r="C38" s="124"/>
      <c r="D38" s="124"/>
      <c r="E38" s="125"/>
      <c r="F38" s="1">
        <v>3</v>
      </c>
      <c r="G38" s="18" t="s">
        <v>5</v>
      </c>
      <c r="H38" s="92" t="s">
        <v>112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spans="1:19" ht="24" customHeight="1" x14ac:dyDescent="0.2">
      <c r="A39" s="123" t="s">
        <v>40</v>
      </c>
      <c r="B39" s="124"/>
      <c r="C39" s="124"/>
      <c r="D39" s="124"/>
      <c r="E39" s="125"/>
      <c r="F39" s="1">
        <v>2</v>
      </c>
      <c r="G39" s="18" t="s">
        <v>5</v>
      </c>
      <c r="H39" s="92" t="s">
        <v>112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spans="1:19" ht="24" customHeight="1" thickBot="1" x14ac:dyDescent="0.25">
      <c r="A40" s="12"/>
      <c r="B40" s="13"/>
      <c r="C40" s="13"/>
      <c r="D40" s="19"/>
      <c r="E40" s="16"/>
      <c r="G40" s="7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24" customHeight="1" thickBot="1" x14ac:dyDescent="0.25">
      <c r="A41" s="121" t="s">
        <v>34</v>
      </c>
      <c r="B41" s="122"/>
      <c r="C41" s="15"/>
      <c r="D41" s="16"/>
      <c r="E41" s="16"/>
      <c r="F41" s="15"/>
      <c r="G41" s="17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spans="1:19" ht="12" customHeight="1" x14ac:dyDescent="0.2">
      <c r="A42" s="6"/>
      <c r="G42" s="7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ht="24" customHeight="1" x14ac:dyDescent="0.2">
      <c r="A43" s="123" t="s">
        <v>34</v>
      </c>
      <c r="B43" s="124"/>
      <c r="C43" s="124"/>
      <c r="D43" s="124"/>
      <c r="E43" s="125"/>
      <c r="F43" s="1">
        <v>0</v>
      </c>
      <c r="G43" s="18" t="s">
        <v>5</v>
      </c>
      <c r="H43" s="92" t="s">
        <v>111</v>
      </c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ht="24" customHeight="1" x14ac:dyDescent="0.2">
      <c r="A44" s="123" t="s">
        <v>41</v>
      </c>
      <c r="B44" s="124"/>
      <c r="C44" s="124"/>
      <c r="D44" s="124"/>
      <c r="E44" s="125"/>
      <c r="F44" s="1">
        <v>0</v>
      </c>
      <c r="G44" s="18" t="s">
        <v>5</v>
      </c>
      <c r="H44" s="92" t="s">
        <v>111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spans="1:19" ht="24" customHeight="1" x14ac:dyDescent="0.2">
      <c r="A45" s="123" t="s">
        <v>42</v>
      </c>
      <c r="B45" s="124"/>
      <c r="C45" s="124"/>
      <c r="D45" s="124"/>
      <c r="E45" s="125"/>
      <c r="F45" s="1">
        <v>0</v>
      </c>
      <c r="G45" s="18" t="s">
        <v>5</v>
      </c>
      <c r="H45" s="92" t="s">
        <v>111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19" ht="24" customHeight="1" thickBot="1" x14ac:dyDescent="0.25">
      <c r="A46" s="12"/>
      <c r="B46" s="13"/>
      <c r="C46" s="13"/>
      <c r="D46" s="19"/>
      <c r="E46" s="16"/>
      <c r="G46" s="7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spans="1:19" ht="24" customHeight="1" thickBot="1" x14ac:dyDescent="0.25">
      <c r="A47" s="121" t="s">
        <v>35</v>
      </c>
      <c r="B47" s="122"/>
      <c r="C47" s="15"/>
      <c r="D47" s="16"/>
      <c r="E47" s="16"/>
      <c r="F47" s="15"/>
      <c r="G47" s="17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spans="1:19" ht="12" customHeight="1" x14ac:dyDescent="0.2">
      <c r="A48" s="6"/>
      <c r="G48" s="7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spans="1:19" ht="24" customHeight="1" x14ac:dyDescent="0.2">
      <c r="A49" s="123" t="s">
        <v>35</v>
      </c>
      <c r="B49" s="124"/>
      <c r="C49" s="124"/>
      <c r="D49" s="124"/>
      <c r="E49" s="125"/>
      <c r="F49" s="1">
        <v>0</v>
      </c>
      <c r="G49" s="18" t="s">
        <v>5</v>
      </c>
      <c r="H49" s="92" t="s">
        <v>111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spans="1:19" ht="24" customHeight="1" x14ac:dyDescent="0.2">
      <c r="A50" s="123" t="s">
        <v>43</v>
      </c>
      <c r="B50" s="124"/>
      <c r="C50" s="124"/>
      <c r="D50" s="124"/>
      <c r="E50" s="125"/>
      <c r="F50" s="1">
        <v>0</v>
      </c>
      <c r="G50" s="18" t="s">
        <v>5</v>
      </c>
      <c r="H50" s="92" t="s">
        <v>111</v>
      </c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24" customHeight="1" x14ac:dyDescent="0.2">
      <c r="A51" s="123" t="s">
        <v>44</v>
      </c>
      <c r="B51" s="124"/>
      <c r="C51" s="124"/>
      <c r="D51" s="124"/>
      <c r="E51" s="125"/>
      <c r="F51" s="1">
        <v>0</v>
      </c>
      <c r="G51" s="18" t="s">
        <v>5</v>
      </c>
      <c r="H51" s="92" t="s">
        <v>111</v>
      </c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1:19" ht="24" customHeight="1" x14ac:dyDescent="0.2">
      <c r="A52" s="79"/>
      <c r="B52" s="13"/>
      <c r="C52" s="13"/>
      <c r="D52" s="19"/>
      <c r="E52" s="16"/>
      <c r="G52" s="80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ht="24" customHeight="1" thickBot="1" x14ac:dyDescent="0.25">
      <c r="A53" s="78"/>
      <c r="B53" s="13"/>
      <c r="C53" s="13"/>
      <c r="D53" s="19"/>
      <c r="E53" s="16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ht="24" customHeight="1" thickBot="1" x14ac:dyDescent="0.25">
      <c r="A54" s="121" t="s">
        <v>4</v>
      </c>
      <c r="B54" s="122"/>
      <c r="E54" s="10"/>
      <c r="H54" s="92" t="s">
        <v>110</v>
      </c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 ht="12" customHeight="1" x14ac:dyDescent="0.2">
      <c r="A55" s="82"/>
      <c r="B55" s="13"/>
      <c r="D55" s="10"/>
      <c r="E55" s="10"/>
      <c r="G55" s="81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spans="1:19" ht="24" customHeight="1" x14ac:dyDescent="0.2">
      <c r="A56" s="123" t="s">
        <v>16</v>
      </c>
      <c r="B56" s="124"/>
      <c r="C56" s="124"/>
      <c r="D56" s="124"/>
      <c r="E56" s="125"/>
      <c r="F56" s="132">
        <f>F22</f>
        <v>35989709.380000003</v>
      </c>
      <c r="G56" s="133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 ht="24" customHeight="1" x14ac:dyDescent="0.2">
      <c r="A57" s="123" t="s">
        <v>45</v>
      </c>
      <c r="B57" s="124"/>
      <c r="C57" s="124"/>
      <c r="D57" s="124"/>
      <c r="E57" s="125"/>
      <c r="F57" s="132">
        <v>87500</v>
      </c>
      <c r="G57" s="133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 ht="24" customHeight="1" x14ac:dyDescent="0.2">
      <c r="A58" s="123" t="s">
        <v>46</v>
      </c>
      <c r="B58" s="124"/>
      <c r="C58" s="124"/>
      <c r="D58" s="124"/>
      <c r="E58" s="125"/>
      <c r="F58" s="132">
        <v>17500</v>
      </c>
      <c r="G58" s="133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 ht="24" customHeight="1" x14ac:dyDescent="0.2">
      <c r="A59" s="123" t="s">
        <v>47</v>
      </c>
      <c r="B59" s="124"/>
      <c r="C59" s="124"/>
      <c r="D59" s="124"/>
      <c r="E59" s="125"/>
      <c r="F59" s="132">
        <f>F24</f>
        <v>0</v>
      </c>
      <c r="G59" s="133"/>
      <c r="H59" s="92" t="s">
        <v>111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ht="24" customHeight="1" x14ac:dyDescent="0.2">
      <c r="A60" s="123" t="s">
        <v>48</v>
      </c>
      <c r="B60" s="124"/>
      <c r="C60" s="124"/>
      <c r="D60" s="124"/>
      <c r="E60" s="125"/>
      <c r="F60" s="132">
        <v>0</v>
      </c>
      <c r="G60" s="133"/>
      <c r="H60" s="92" t="s">
        <v>111</v>
      </c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ht="24" customHeight="1" x14ac:dyDescent="0.2">
      <c r="A61" s="123" t="s">
        <v>49</v>
      </c>
      <c r="B61" s="124"/>
      <c r="C61" s="124"/>
      <c r="D61" s="124"/>
      <c r="E61" s="125"/>
      <c r="F61" s="132">
        <f>F25</f>
        <v>0</v>
      </c>
      <c r="G61" s="133"/>
      <c r="H61" s="92" t="s">
        <v>111</v>
      </c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ht="24" customHeight="1" x14ac:dyDescent="0.2">
      <c r="A62" s="123" t="s">
        <v>50</v>
      </c>
      <c r="B62" s="124"/>
      <c r="C62" s="124"/>
      <c r="D62" s="124"/>
      <c r="E62" s="125"/>
      <c r="F62" s="132">
        <v>0</v>
      </c>
      <c r="G62" s="133"/>
      <c r="H62" s="92" t="s">
        <v>111</v>
      </c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24" customHeight="1" x14ac:dyDescent="0.2">
      <c r="A63" s="123" t="s">
        <v>17</v>
      </c>
      <c r="B63" s="124"/>
      <c r="C63" s="124"/>
      <c r="D63" s="124"/>
      <c r="E63" s="125"/>
      <c r="F63" s="132">
        <v>0</v>
      </c>
      <c r="G63" s="133"/>
      <c r="H63" s="92" t="s">
        <v>111</v>
      </c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ht="24" customHeight="1" x14ac:dyDescent="0.2">
      <c r="A64" s="123" t="s">
        <v>8</v>
      </c>
      <c r="B64" s="124"/>
      <c r="C64" s="124"/>
      <c r="D64" s="124"/>
      <c r="E64" s="125"/>
      <c r="F64" s="132">
        <v>0</v>
      </c>
      <c r="G64" s="133"/>
      <c r="H64" s="92" t="s">
        <v>111</v>
      </c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ht="24" customHeight="1" x14ac:dyDescent="0.2">
      <c r="A65" s="123" t="s">
        <v>18</v>
      </c>
      <c r="B65" s="124"/>
      <c r="C65" s="124"/>
      <c r="D65" s="124"/>
      <c r="E65" s="125"/>
      <c r="F65" s="132">
        <f>SUM(F56:G64)</f>
        <v>36094709.380000003</v>
      </c>
      <c r="G65" s="133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ht="24" customHeight="1" thickBot="1" x14ac:dyDescent="0.25">
      <c r="A66" s="6"/>
      <c r="G66" s="7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1:19" ht="24" customHeight="1" thickBot="1" x14ac:dyDescent="0.25">
      <c r="A67" s="121" t="s">
        <v>6</v>
      </c>
      <c r="B67" s="122"/>
      <c r="G67" s="7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ht="18" customHeight="1" x14ac:dyDescent="0.2">
      <c r="A68" s="6"/>
      <c r="G68" s="7"/>
      <c r="H68" s="92" t="s">
        <v>109</v>
      </c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1:19" ht="24" customHeight="1" x14ac:dyDescent="0.2">
      <c r="A69" s="123" t="s">
        <v>29</v>
      </c>
      <c r="B69" s="124"/>
      <c r="C69" s="124"/>
      <c r="D69" s="124"/>
      <c r="E69" s="125"/>
      <c r="F69" s="134" t="s">
        <v>141</v>
      </c>
      <c r="G69" s="135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24" customHeight="1" x14ac:dyDescent="0.2">
      <c r="A70" s="123" t="s">
        <v>30</v>
      </c>
      <c r="B70" s="124"/>
      <c r="C70" s="124"/>
      <c r="D70" s="124"/>
      <c r="E70" s="125"/>
      <c r="F70" s="134" t="s">
        <v>142</v>
      </c>
      <c r="G70" s="135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24" customHeight="1" x14ac:dyDescent="0.2">
      <c r="A71" s="123" t="s">
        <v>31</v>
      </c>
      <c r="B71" s="124"/>
      <c r="C71" s="124"/>
      <c r="D71" s="124"/>
      <c r="E71" s="125"/>
      <c r="F71" s="134" t="s">
        <v>143</v>
      </c>
      <c r="G71" s="135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</row>
    <row r="72" spans="1:19" ht="24" customHeight="1" x14ac:dyDescent="0.2">
      <c r="A72" s="123" t="s">
        <v>32</v>
      </c>
      <c r="B72" s="124"/>
      <c r="C72" s="124"/>
      <c r="D72" s="124"/>
      <c r="E72" s="125"/>
      <c r="F72" s="134" t="s">
        <v>143</v>
      </c>
      <c r="G72" s="135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</row>
    <row r="73" spans="1:19" ht="24" hidden="1" customHeight="1" x14ac:dyDescent="0.2">
      <c r="A73" s="14" t="s">
        <v>7</v>
      </c>
      <c r="G73" s="7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</row>
    <row r="74" spans="1:19" ht="12" hidden="1" customHeight="1" x14ac:dyDescent="0.2">
      <c r="A74" s="6"/>
      <c r="G74" s="7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</row>
    <row r="75" spans="1:19" ht="24" hidden="1" customHeight="1" x14ac:dyDescent="0.2">
      <c r="A75" s="20" t="s">
        <v>0</v>
      </c>
      <c r="B75" s="21"/>
      <c r="D75" s="22" t="s">
        <v>1</v>
      </c>
      <c r="E75" s="23">
        <v>1</v>
      </c>
      <c r="G75" s="7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</row>
    <row r="76" spans="1:19" ht="24" customHeight="1" x14ac:dyDescent="0.2">
      <c r="A76" s="6"/>
      <c r="G76" s="7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</row>
    <row r="77" spans="1:19" ht="24" customHeight="1" x14ac:dyDescent="0.2">
      <c r="A77" s="24" t="s">
        <v>11</v>
      </c>
      <c r="G77" s="7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</row>
    <row r="78" spans="1:19" ht="12.75" customHeight="1" thickBot="1" x14ac:dyDescent="0.25">
      <c r="A78" s="25"/>
      <c r="G78" s="7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</row>
    <row r="79" spans="1:19" x14ac:dyDescent="0.2">
      <c r="A79" s="109" t="s">
        <v>12</v>
      </c>
      <c r="B79" s="110"/>
      <c r="C79" s="111"/>
      <c r="D79" s="128" t="s">
        <v>13</v>
      </c>
      <c r="E79" s="129"/>
      <c r="F79" s="128" t="s">
        <v>98</v>
      </c>
      <c r="G79" s="129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</row>
    <row r="80" spans="1:19" ht="13.5" thickBot="1" x14ac:dyDescent="0.25">
      <c r="A80" s="112"/>
      <c r="B80" s="113"/>
      <c r="C80" s="114"/>
      <c r="D80" s="130"/>
      <c r="E80" s="131"/>
      <c r="F80" s="26" t="s">
        <v>14</v>
      </c>
      <c r="G80" s="27" t="s">
        <v>15</v>
      </c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</row>
    <row r="81" spans="1:19" x14ac:dyDescent="0.2">
      <c r="A81" s="115"/>
      <c r="B81" s="116"/>
      <c r="C81" s="117"/>
      <c r="D81" s="136"/>
      <c r="E81" s="136"/>
      <c r="F81" s="2"/>
      <c r="G81" s="3"/>
      <c r="H81" s="92" t="s">
        <v>108</v>
      </c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</row>
    <row r="82" spans="1:19" x14ac:dyDescent="0.2">
      <c r="A82" s="118"/>
      <c r="B82" s="119"/>
      <c r="C82" s="120"/>
      <c r="D82" s="136"/>
      <c r="E82" s="136"/>
      <c r="F82" s="2"/>
      <c r="G82" s="3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</row>
    <row r="83" spans="1:19" x14ac:dyDescent="0.2">
      <c r="A83" s="118"/>
      <c r="B83" s="119"/>
      <c r="C83" s="120"/>
      <c r="D83" s="136"/>
      <c r="E83" s="136"/>
      <c r="F83" s="2"/>
      <c r="G83" s="3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</row>
    <row r="84" spans="1:19" x14ac:dyDescent="0.2">
      <c r="A84" s="118"/>
      <c r="B84" s="119"/>
      <c r="C84" s="120"/>
      <c r="D84" s="136"/>
      <c r="E84" s="136"/>
      <c r="F84" s="2"/>
      <c r="G84" s="3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x14ac:dyDescent="0.2">
      <c r="A85" s="118"/>
      <c r="B85" s="119"/>
      <c r="C85" s="120"/>
      <c r="D85" s="136"/>
      <c r="E85" s="136"/>
      <c r="F85" s="2"/>
      <c r="G85" s="3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x14ac:dyDescent="0.2">
      <c r="A86" s="118"/>
      <c r="B86" s="119"/>
      <c r="C86" s="120"/>
      <c r="D86" s="136"/>
      <c r="E86" s="136"/>
      <c r="F86" s="2"/>
      <c r="G86" s="3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ht="13.5" thickBot="1" x14ac:dyDescent="0.25">
      <c r="A87" s="28"/>
      <c r="B87" s="29"/>
      <c r="C87" s="29"/>
      <c r="D87" s="30"/>
      <c r="E87" s="30"/>
      <c r="F87" s="29"/>
      <c r="G87" s="31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x14ac:dyDescent="0.2"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</sheetData>
  <sheetProtection algorithmName="SHA-512" hashValue="BInvuIJZcPIAy0ZBtvvB/2Jk0Pk0XeCHAOjzREPeBBT7QWr8c0m2ek4TA6lcsqcBDsx97xAUMUWCeUVEa96qAA==" saltValue="ORxGzMQU1UwOzm/jpIKIOA==" spinCount="100000" sheet="1" selectLockedCells="1"/>
  <mergeCells count="88">
    <mergeCell ref="H3:T3"/>
    <mergeCell ref="K6:P6"/>
    <mergeCell ref="H9:S9"/>
    <mergeCell ref="F62:G62"/>
    <mergeCell ref="F59:G59"/>
    <mergeCell ref="A7:G7"/>
    <mergeCell ref="B9:G9"/>
    <mergeCell ref="B11:G11"/>
    <mergeCell ref="B10:G10"/>
    <mergeCell ref="F23:G23"/>
    <mergeCell ref="F16:G16"/>
    <mergeCell ref="F17:G17"/>
    <mergeCell ref="F18:G18"/>
    <mergeCell ref="F24:G24"/>
    <mergeCell ref="A13:B13"/>
    <mergeCell ref="A20:B20"/>
    <mergeCell ref="F60:G60"/>
    <mergeCell ref="A61:E61"/>
    <mergeCell ref="F61:G61"/>
    <mergeCell ref="A25:E25"/>
    <mergeCell ref="F25:G25"/>
    <mergeCell ref="A41:B41"/>
    <mergeCell ref="A33:E33"/>
    <mergeCell ref="A35:B35"/>
    <mergeCell ref="F26:G26"/>
    <mergeCell ref="A44:E44"/>
    <mergeCell ref="A45:E45"/>
    <mergeCell ref="A47:B47"/>
    <mergeCell ref="A69:E69"/>
    <mergeCell ref="A56:E56"/>
    <mergeCell ref="A65:E65"/>
    <mergeCell ref="A64:E64"/>
    <mergeCell ref="A59:E59"/>
    <mergeCell ref="A62:E62"/>
    <mergeCell ref="A63:E63"/>
    <mergeCell ref="A58:E58"/>
    <mergeCell ref="A60:E60"/>
    <mergeCell ref="A85:C85"/>
    <mergeCell ref="A86:C86"/>
    <mergeCell ref="D81:E81"/>
    <mergeCell ref="D85:E85"/>
    <mergeCell ref="D86:E86"/>
    <mergeCell ref="D82:E82"/>
    <mergeCell ref="D83:E83"/>
    <mergeCell ref="D84:E84"/>
    <mergeCell ref="A84:C84"/>
    <mergeCell ref="D79:E80"/>
    <mergeCell ref="F79:G79"/>
    <mergeCell ref="F56:G56"/>
    <mergeCell ref="F57:G57"/>
    <mergeCell ref="F58:G58"/>
    <mergeCell ref="F63:G63"/>
    <mergeCell ref="F64:G64"/>
    <mergeCell ref="F65:G65"/>
    <mergeCell ref="F69:G69"/>
    <mergeCell ref="F70:G70"/>
    <mergeCell ref="F71:G71"/>
    <mergeCell ref="F72:G72"/>
    <mergeCell ref="A57:E57"/>
    <mergeCell ref="A72:E72"/>
    <mergeCell ref="A71:E71"/>
    <mergeCell ref="A70:E70"/>
    <mergeCell ref="A18:E18"/>
    <mergeCell ref="A17:E17"/>
    <mergeCell ref="A16:E16"/>
    <mergeCell ref="A32:E32"/>
    <mergeCell ref="A31:E31"/>
    <mergeCell ref="A30:E30"/>
    <mergeCell ref="A26:E26"/>
    <mergeCell ref="A23:E23"/>
    <mergeCell ref="A22:E22"/>
    <mergeCell ref="A24:E24"/>
    <mergeCell ref="A2:G6"/>
    <mergeCell ref="A79:C80"/>
    <mergeCell ref="A81:C81"/>
    <mergeCell ref="A82:C82"/>
    <mergeCell ref="A83:C83"/>
    <mergeCell ref="A28:B28"/>
    <mergeCell ref="A54:B54"/>
    <mergeCell ref="A67:B67"/>
    <mergeCell ref="A39:E39"/>
    <mergeCell ref="A38:E38"/>
    <mergeCell ref="A37:E37"/>
    <mergeCell ref="A43:E43"/>
    <mergeCell ref="A49:E49"/>
    <mergeCell ref="A50:E50"/>
    <mergeCell ref="A51:E51"/>
    <mergeCell ref="F22:G22"/>
  </mergeCells>
  <printOptions horizontalCentered="1"/>
  <pageMargins left="0" right="0" top="0" bottom="0" header="0" footer="0"/>
  <pageSetup paperSize="8" scale="54" orientation="portrait" useFirstPageNumber="1" r:id="rId1"/>
  <rowBreaks count="1" manualBreakCount="1">
    <brk id="52" max="1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Normal="100" zoomScaleSheetLayoutView="100" workbookViewId="0">
      <selection activeCell="C9" sqref="C9:H9"/>
    </sheetView>
  </sheetViews>
  <sheetFormatPr defaultColWidth="8.625" defaultRowHeight="12.75" x14ac:dyDescent="0.2"/>
  <cols>
    <col min="1" max="1" width="13" style="32" customWidth="1"/>
    <col min="2" max="2" width="35.125" style="32" customWidth="1"/>
    <col min="3" max="3" width="16.875" style="32" customWidth="1"/>
    <col min="4" max="4" width="15.625" style="32" customWidth="1"/>
    <col min="5" max="5" width="14.875" style="33" customWidth="1"/>
    <col min="6" max="6" width="17.125" style="33" customWidth="1"/>
    <col min="7" max="8" width="17.125" style="32" customWidth="1"/>
    <col min="9" max="9" width="8.625" style="32" hidden="1" customWidth="1"/>
    <col min="10" max="16384" width="8.625" style="32"/>
  </cols>
  <sheetData>
    <row r="1" spans="1:21" ht="13.5" thickBot="1" x14ac:dyDescent="0.25"/>
    <row r="2" spans="1:21" ht="26.25" customHeight="1" thickBot="1" x14ac:dyDescent="0.25">
      <c r="I2" s="137" t="s">
        <v>146</v>
      </c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9"/>
    </row>
    <row r="5" spans="1:21" ht="13.5" thickBot="1" x14ac:dyDescent="0.25"/>
    <row r="6" spans="1:21" ht="16.5" customHeight="1" thickBot="1" x14ac:dyDescent="0.3">
      <c r="I6" s="89"/>
      <c r="J6" s="89" t="s">
        <v>103</v>
      </c>
      <c r="K6" s="95"/>
      <c r="L6" s="95"/>
      <c r="M6" s="140" t="s">
        <v>104</v>
      </c>
      <c r="N6" s="141"/>
      <c r="O6" s="141"/>
      <c r="P6" s="141"/>
      <c r="Q6" s="141"/>
      <c r="R6" s="142"/>
      <c r="S6" s="92" t="s">
        <v>133</v>
      </c>
      <c r="T6" s="96"/>
      <c r="U6" s="96"/>
    </row>
    <row r="7" spans="1:21" ht="18.75" thickBot="1" x14ac:dyDescent="0.25">
      <c r="A7" s="158" t="s">
        <v>89</v>
      </c>
      <c r="B7" s="159"/>
      <c r="C7" s="159"/>
      <c r="D7" s="159"/>
      <c r="E7" s="159"/>
      <c r="F7" s="159"/>
      <c r="G7" s="159"/>
      <c r="H7" s="160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ht="6.75" customHeight="1" x14ac:dyDescent="0.2">
      <c r="H8" s="34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ht="19.149999999999999" customHeight="1" x14ac:dyDescent="0.2">
      <c r="A9" s="153" t="s">
        <v>9</v>
      </c>
      <c r="B9" s="154"/>
      <c r="C9" s="147" t="s">
        <v>138</v>
      </c>
      <c r="D9" s="147"/>
      <c r="E9" s="147"/>
      <c r="F9" s="147"/>
      <c r="G9" s="147"/>
      <c r="H9" s="148"/>
      <c r="J9" s="143" t="s">
        <v>105</v>
      </c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</row>
    <row r="10" spans="1:21" ht="19.149999999999999" customHeight="1" x14ac:dyDescent="0.2">
      <c r="A10" s="161" t="s">
        <v>52</v>
      </c>
      <c r="B10" s="162"/>
      <c r="C10" s="155" t="s">
        <v>102</v>
      </c>
      <c r="D10" s="156"/>
      <c r="E10" s="156"/>
      <c r="F10" s="156"/>
      <c r="G10" s="156"/>
      <c r="H10" s="157"/>
      <c r="J10" s="94" t="s">
        <v>121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ht="19.149999999999999" customHeight="1" x14ac:dyDescent="0.2">
      <c r="A11" s="153" t="s">
        <v>10</v>
      </c>
      <c r="B11" s="154"/>
      <c r="C11" s="155" t="s">
        <v>114</v>
      </c>
      <c r="D11" s="156"/>
      <c r="E11" s="156"/>
      <c r="F11" s="156"/>
      <c r="G11" s="156"/>
      <c r="H11" s="157"/>
      <c r="J11" s="96" t="s">
        <v>123</v>
      </c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ht="19.149999999999999" customHeight="1" x14ac:dyDescent="0.2">
      <c r="A12" s="153" t="s">
        <v>2</v>
      </c>
      <c r="B12" s="154"/>
      <c r="C12" s="165" t="s">
        <v>139</v>
      </c>
      <c r="D12" s="156"/>
      <c r="E12" s="156"/>
      <c r="F12" s="156"/>
      <c r="G12" s="156"/>
      <c r="H12" s="157"/>
      <c r="J12" s="96" t="s">
        <v>122</v>
      </c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8.4499999999999993" customHeight="1" x14ac:dyDescent="0.2"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s="36" customFormat="1" ht="19.899999999999999" customHeight="1" x14ac:dyDescent="0.2">
      <c r="A14" s="35" t="s">
        <v>33</v>
      </c>
      <c r="B14" s="35"/>
      <c r="E14" s="37"/>
      <c r="F14" s="3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s="36" customFormat="1" ht="19.899999999999999" customHeight="1" x14ac:dyDescent="0.2">
      <c r="A15" s="38" t="s">
        <v>53</v>
      </c>
      <c r="B15" s="35"/>
      <c r="E15" s="37"/>
      <c r="F15" s="3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</row>
    <row r="16" spans="1:21" ht="6.75" customHeight="1" x14ac:dyDescent="0.2">
      <c r="A16" s="39"/>
      <c r="B16" s="39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</row>
    <row r="17" spans="1:21" x14ac:dyDescent="0.2">
      <c r="A17" s="166" t="s">
        <v>54</v>
      </c>
      <c r="B17" s="166" t="s">
        <v>55</v>
      </c>
      <c r="C17" s="168" t="s">
        <v>56</v>
      </c>
      <c r="D17" s="169"/>
      <c r="E17" s="170" t="s">
        <v>57</v>
      </c>
      <c r="F17" s="172" t="s">
        <v>58</v>
      </c>
      <c r="G17" s="173"/>
      <c r="H17" s="174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</row>
    <row r="18" spans="1:21" x14ac:dyDescent="0.2">
      <c r="A18" s="167"/>
      <c r="B18" s="167"/>
      <c r="C18" s="85" t="s">
        <v>14</v>
      </c>
      <c r="D18" s="86" t="s">
        <v>59</v>
      </c>
      <c r="E18" s="171"/>
      <c r="F18" s="175"/>
      <c r="G18" s="176"/>
      <c r="H18" s="177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</row>
    <row r="19" spans="1:21" s="43" customFormat="1" ht="14.45" customHeight="1" x14ac:dyDescent="0.2">
      <c r="A19" s="40">
        <v>1</v>
      </c>
      <c r="B19" s="41" t="s">
        <v>116</v>
      </c>
      <c r="C19" s="105">
        <v>4500</v>
      </c>
      <c r="D19" s="40">
        <v>0</v>
      </c>
      <c r="E19" s="42" t="s">
        <v>61</v>
      </c>
      <c r="F19" s="178" t="s">
        <v>115</v>
      </c>
      <c r="G19" s="179"/>
      <c r="H19" s="180"/>
      <c r="I19" s="43" t="s">
        <v>60</v>
      </c>
      <c r="J19" s="98" t="s">
        <v>136</v>
      </c>
    </row>
    <row r="20" spans="1:21" s="43" customFormat="1" ht="14.45" customHeight="1" x14ac:dyDescent="0.2">
      <c r="A20" s="40">
        <v>2</v>
      </c>
      <c r="B20" s="41" t="s">
        <v>117</v>
      </c>
      <c r="C20" s="105">
        <v>55000</v>
      </c>
      <c r="D20" s="40">
        <v>0</v>
      </c>
      <c r="E20" s="42" t="s">
        <v>61</v>
      </c>
      <c r="F20" s="178" t="s">
        <v>115</v>
      </c>
      <c r="G20" s="179"/>
      <c r="H20" s="180"/>
      <c r="I20" s="43" t="s">
        <v>61</v>
      </c>
      <c r="J20" s="98" t="s">
        <v>136</v>
      </c>
    </row>
    <row r="21" spans="1:21" s="43" customFormat="1" ht="14.45" customHeight="1" x14ac:dyDescent="0.2">
      <c r="A21" s="40">
        <v>3</v>
      </c>
      <c r="B21" s="41" t="s">
        <v>118</v>
      </c>
      <c r="C21" s="105">
        <v>28000</v>
      </c>
      <c r="D21" s="40">
        <v>0</v>
      </c>
      <c r="E21" s="42" t="s">
        <v>61</v>
      </c>
      <c r="F21" s="178" t="s">
        <v>115</v>
      </c>
      <c r="G21" s="179"/>
      <c r="H21" s="180"/>
      <c r="I21" s="43" t="s">
        <v>62</v>
      </c>
      <c r="J21" s="98" t="s">
        <v>136</v>
      </c>
    </row>
    <row r="22" spans="1:21" s="43" customFormat="1" ht="14.45" customHeight="1" x14ac:dyDescent="0.2">
      <c r="A22" s="40">
        <v>4</v>
      </c>
      <c r="B22" s="41" t="s">
        <v>119</v>
      </c>
      <c r="C22" s="105">
        <v>15000</v>
      </c>
      <c r="D22" s="40">
        <v>0</v>
      </c>
      <c r="E22" s="42" t="s">
        <v>60</v>
      </c>
      <c r="F22" s="178" t="s">
        <v>115</v>
      </c>
      <c r="G22" s="179"/>
      <c r="H22" s="180"/>
      <c r="J22" s="98" t="s">
        <v>136</v>
      </c>
    </row>
    <row r="23" spans="1:21" s="43" customFormat="1" ht="14.45" customHeight="1" x14ac:dyDescent="0.2">
      <c r="A23" s="40">
        <v>5</v>
      </c>
      <c r="B23" s="41" t="s">
        <v>120</v>
      </c>
      <c r="C23" s="105">
        <v>2500</v>
      </c>
      <c r="D23" s="40">
        <v>0</v>
      </c>
      <c r="E23" s="42" t="s">
        <v>60</v>
      </c>
      <c r="F23" s="178" t="s">
        <v>115</v>
      </c>
      <c r="G23" s="179"/>
      <c r="H23" s="180"/>
      <c r="J23" s="98" t="s">
        <v>136</v>
      </c>
    </row>
    <row r="24" spans="1:21" s="43" customFormat="1" ht="14.45" customHeight="1" x14ac:dyDescent="0.2">
      <c r="A24" s="40"/>
      <c r="B24" s="41"/>
      <c r="C24" s="105"/>
      <c r="D24" s="40"/>
      <c r="E24" s="42"/>
      <c r="F24" s="155"/>
      <c r="G24" s="156"/>
      <c r="H24" s="157"/>
      <c r="J24" s="98"/>
    </row>
    <row r="25" spans="1:21" s="43" customFormat="1" ht="14.45" customHeight="1" x14ac:dyDescent="0.2">
      <c r="A25" s="40"/>
      <c r="B25" s="41"/>
      <c r="C25" s="105"/>
      <c r="D25" s="40"/>
      <c r="E25" s="42"/>
      <c r="F25" s="155"/>
      <c r="G25" s="156"/>
      <c r="H25" s="157"/>
      <c r="J25" s="98"/>
    </row>
    <row r="26" spans="1:21" ht="17.45" customHeight="1" x14ac:dyDescent="0.2">
      <c r="A26" s="163" t="s">
        <v>63</v>
      </c>
      <c r="B26" s="164"/>
      <c r="C26" s="44">
        <f>SUM(C19:C25)</f>
        <v>105000</v>
      </c>
      <c r="D26" s="45">
        <f>SUM(D19:D25)</f>
        <v>0</v>
      </c>
      <c r="E26" s="46"/>
      <c r="F26" s="47"/>
      <c r="G26" s="47"/>
      <c r="H26" s="48"/>
      <c r="J26" s="96"/>
    </row>
    <row r="27" spans="1:21" ht="6.75" customHeight="1" x14ac:dyDescent="0.2">
      <c r="A27" s="39"/>
      <c r="B27" s="39"/>
    </row>
    <row r="28" spans="1:21" s="36" customFormat="1" ht="19.899999999999999" customHeight="1" x14ac:dyDescent="0.2">
      <c r="A28" s="35" t="s">
        <v>34</v>
      </c>
      <c r="B28" s="35"/>
      <c r="E28" s="37"/>
      <c r="F28" s="37"/>
    </row>
    <row r="29" spans="1:21" s="36" customFormat="1" ht="19.899999999999999" customHeight="1" x14ac:dyDescent="0.2">
      <c r="A29" s="38" t="s">
        <v>64</v>
      </c>
      <c r="B29" s="35"/>
      <c r="E29" s="37"/>
      <c r="F29" s="37"/>
    </row>
    <row r="30" spans="1:21" ht="6.75" customHeight="1" x14ac:dyDescent="0.2">
      <c r="A30" s="39"/>
      <c r="B30" s="39"/>
    </row>
    <row r="31" spans="1:21" x14ac:dyDescent="0.2">
      <c r="A31" s="166" t="s">
        <v>54</v>
      </c>
      <c r="B31" s="166" t="s">
        <v>55</v>
      </c>
      <c r="C31" s="168" t="s">
        <v>56</v>
      </c>
      <c r="D31" s="169"/>
      <c r="E31" s="170" t="s">
        <v>57</v>
      </c>
      <c r="F31" s="172" t="s">
        <v>58</v>
      </c>
      <c r="G31" s="173"/>
      <c r="H31" s="174"/>
      <c r="J31" s="92" t="s">
        <v>111</v>
      </c>
    </row>
    <row r="32" spans="1:21" x14ac:dyDescent="0.2">
      <c r="A32" s="167"/>
      <c r="B32" s="167"/>
      <c r="C32" s="85" t="s">
        <v>14</v>
      </c>
      <c r="D32" s="86" t="s">
        <v>59</v>
      </c>
      <c r="E32" s="171"/>
      <c r="F32" s="175"/>
      <c r="G32" s="176"/>
      <c r="H32" s="177"/>
    </row>
    <row r="33" spans="1:10" s="43" customFormat="1" ht="14.45" customHeight="1" x14ac:dyDescent="0.2">
      <c r="A33" s="40"/>
      <c r="B33" s="41"/>
      <c r="C33" s="40"/>
      <c r="D33" s="40"/>
      <c r="E33" s="42"/>
      <c r="F33" s="178"/>
      <c r="G33" s="179"/>
      <c r="H33" s="180"/>
      <c r="I33" s="43" t="s">
        <v>60</v>
      </c>
    </row>
    <row r="34" spans="1:10" s="43" customFormat="1" ht="14.45" customHeight="1" x14ac:dyDescent="0.2">
      <c r="A34" s="40"/>
      <c r="B34" s="41"/>
      <c r="C34" s="40"/>
      <c r="D34" s="40"/>
      <c r="E34" s="42"/>
      <c r="F34" s="155"/>
      <c r="G34" s="156"/>
      <c r="H34" s="157"/>
      <c r="I34" s="43" t="s">
        <v>61</v>
      </c>
    </row>
    <row r="35" spans="1:10" s="43" customFormat="1" ht="14.45" customHeight="1" x14ac:dyDescent="0.2">
      <c r="A35" s="40"/>
      <c r="B35" s="41"/>
      <c r="C35" s="40"/>
      <c r="D35" s="40"/>
      <c r="E35" s="42"/>
      <c r="F35" s="155"/>
      <c r="G35" s="156"/>
      <c r="H35" s="157"/>
      <c r="I35" s="43" t="s">
        <v>62</v>
      </c>
    </row>
    <row r="36" spans="1:10" s="43" customFormat="1" ht="14.45" customHeight="1" x14ac:dyDescent="0.2">
      <c r="A36" s="40"/>
      <c r="B36" s="41"/>
      <c r="C36" s="40"/>
      <c r="D36" s="40"/>
      <c r="E36" s="42"/>
      <c r="F36" s="155"/>
      <c r="G36" s="156"/>
      <c r="H36" s="157"/>
    </row>
    <row r="37" spans="1:10" s="43" customFormat="1" ht="14.45" customHeight="1" x14ac:dyDescent="0.2">
      <c r="A37" s="40"/>
      <c r="B37" s="41"/>
      <c r="C37" s="40"/>
      <c r="D37" s="40"/>
      <c r="E37" s="42"/>
      <c r="F37" s="155"/>
      <c r="G37" s="156"/>
      <c r="H37" s="157"/>
    </row>
    <row r="38" spans="1:10" ht="17.45" customHeight="1" x14ac:dyDescent="0.2">
      <c r="A38" s="163" t="s">
        <v>63</v>
      </c>
      <c r="B38" s="164"/>
      <c r="C38" s="44">
        <f>SUM(C33:C37)</f>
        <v>0</v>
      </c>
      <c r="D38" s="45">
        <f>SUM(D33:D37)</f>
        <v>0</v>
      </c>
      <c r="E38" s="46"/>
      <c r="F38" s="47"/>
      <c r="G38" s="47"/>
      <c r="H38" s="48"/>
    </row>
    <row r="39" spans="1:10" ht="6.6" customHeight="1" x14ac:dyDescent="0.2">
      <c r="F39" s="181"/>
      <c r="G39" s="181"/>
      <c r="H39" s="181"/>
    </row>
    <row r="40" spans="1:10" s="36" customFormat="1" ht="19.899999999999999" customHeight="1" x14ac:dyDescent="0.2">
      <c r="A40" s="35" t="s">
        <v>65</v>
      </c>
      <c r="B40" s="35"/>
      <c r="E40" s="37"/>
      <c r="F40" s="37"/>
    </row>
    <row r="41" spans="1:10" s="36" customFormat="1" ht="19.899999999999999" customHeight="1" x14ac:dyDescent="0.2">
      <c r="A41" s="38" t="s">
        <v>73</v>
      </c>
      <c r="B41" s="35"/>
      <c r="E41" s="37"/>
      <c r="F41" s="37"/>
    </row>
    <row r="42" spans="1:10" ht="11.45" customHeight="1" x14ac:dyDescent="0.2">
      <c r="A42" s="39"/>
      <c r="B42" s="39"/>
    </row>
    <row r="43" spans="1:10" x14ac:dyDescent="0.2">
      <c r="A43" s="166" t="s">
        <v>54</v>
      </c>
      <c r="B43" s="166" t="s">
        <v>55</v>
      </c>
      <c r="C43" s="168" t="s">
        <v>56</v>
      </c>
      <c r="D43" s="169"/>
      <c r="E43" s="170" t="s">
        <v>57</v>
      </c>
      <c r="F43" s="172" t="s">
        <v>58</v>
      </c>
      <c r="G43" s="173"/>
      <c r="H43" s="174"/>
      <c r="J43" s="92" t="s">
        <v>111</v>
      </c>
    </row>
    <row r="44" spans="1:10" x14ac:dyDescent="0.2">
      <c r="A44" s="167"/>
      <c r="B44" s="167"/>
      <c r="C44" s="85" t="s">
        <v>14</v>
      </c>
      <c r="D44" s="86" t="s">
        <v>59</v>
      </c>
      <c r="E44" s="171"/>
      <c r="F44" s="175"/>
      <c r="G44" s="176"/>
      <c r="H44" s="177"/>
    </row>
    <row r="45" spans="1:10" s="43" customFormat="1" ht="14.45" customHeight="1" x14ac:dyDescent="0.2">
      <c r="A45" s="40"/>
      <c r="B45" s="41"/>
      <c r="C45" s="40"/>
      <c r="D45" s="40"/>
      <c r="E45" s="42"/>
      <c r="F45" s="178"/>
      <c r="G45" s="179"/>
      <c r="H45" s="180"/>
      <c r="I45" s="43" t="s">
        <v>66</v>
      </c>
    </row>
    <row r="46" spans="1:10" s="43" customFormat="1" ht="14.45" customHeight="1" x14ac:dyDescent="0.2">
      <c r="A46" s="40"/>
      <c r="B46" s="41"/>
      <c r="C46" s="40"/>
      <c r="D46" s="40"/>
      <c r="E46" s="42"/>
      <c r="F46" s="155"/>
      <c r="G46" s="156"/>
      <c r="H46" s="157"/>
      <c r="I46" s="43" t="s">
        <v>67</v>
      </c>
    </row>
    <row r="47" spans="1:10" s="43" customFormat="1" ht="14.45" customHeight="1" x14ac:dyDescent="0.2">
      <c r="A47" s="40"/>
      <c r="B47" s="41"/>
      <c r="C47" s="40"/>
      <c r="D47" s="40"/>
      <c r="E47" s="42"/>
      <c r="F47" s="155"/>
      <c r="G47" s="156"/>
      <c r="H47" s="157"/>
    </row>
    <row r="48" spans="1:10" s="43" customFormat="1" ht="14.45" customHeight="1" x14ac:dyDescent="0.2">
      <c r="A48" s="40"/>
      <c r="B48" s="41"/>
      <c r="C48" s="40"/>
      <c r="D48" s="40"/>
      <c r="E48" s="42"/>
      <c r="F48" s="155"/>
      <c r="G48" s="156"/>
      <c r="H48" s="157"/>
    </row>
    <row r="49" spans="1:8" s="43" customFormat="1" ht="14.45" customHeight="1" x14ac:dyDescent="0.2">
      <c r="A49" s="40"/>
      <c r="B49" s="41"/>
      <c r="C49" s="40"/>
      <c r="D49" s="40"/>
      <c r="E49" s="42"/>
      <c r="F49" s="155"/>
      <c r="G49" s="156"/>
      <c r="H49" s="157"/>
    </row>
    <row r="50" spans="1:8" ht="17.45" customHeight="1" x14ac:dyDescent="0.2">
      <c r="A50" s="163" t="s">
        <v>63</v>
      </c>
      <c r="B50" s="164"/>
      <c r="C50" s="44">
        <f>SUM(C45:C49)</f>
        <v>0</v>
      </c>
      <c r="D50" s="45">
        <f>SUM(D45:D49)</f>
        <v>0</v>
      </c>
      <c r="E50" s="46"/>
      <c r="F50" s="47"/>
      <c r="G50" s="47"/>
      <c r="H50" s="48"/>
    </row>
    <row r="51" spans="1:8" ht="24" customHeight="1" x14ac:dyDescent="0.2">
      <c r="F51" s="188"/>
      <c r="G51" s="188"/>
      <c r="H51" s="188"/>
    </row>
    <row r="52" spans="1:8" ht="19.899999999999999" customHeight="1" x14ac:dyDescent="0.2">
      <c r="A52" s="83" t="s">
        <v>68</v>
      </c>
      <c r="B52" s="182" t="s">
        <v>69</v>
      </c>
      <c r="C52" s="183"/>
      <c r="D52" s="184"/>
      <c r="E52" s="83" t="s">
        <v>70</v>
      </c>
      <c r="F52" s="84" t="s">
        <v>71</v>
      </c>
      <c r="G52" s="84" t="s">
        <v>72</v>
      </c>
      <c r="H52" s="84" t="s">
        <v>71</v>
      </c>
    </row>
    <row r="53" spans="1:8" s="43" customFormat="1" ht="19.899999999999999" customHeight="1" x14ac:dyDescent="0.2">
      <c r="A53" s="40"/>
      <c r="B53" s="185"/>
      <c r="C53" s="186"/>
      <c r="D53" s="187"/>
      <c r="E53" s="40" t="s">
        <v>124</v>
      </c>
      <c r="F53" s="49" t="s">
        <v>139</v>
      </c>
      <c r="G53" s="42" t="s">
        <v>125</v>
      </c>
      <c r="H53" s="49" t="s">
        <v>139</v>
      </c>
    </row>
    <row r="54" spans="1:8" s="43" customFormat="1" ht="19.899999999999999" customHeight="1" x14ac:dyDescent="0.2">
      <c r="A54" s="40"/>
      <c r="B54" s="185"/>
      <c r="C54" s="186"/>
      <c r="D54" s="187"/>
      <c r="E54" s="40"/>
      <c r="F54" s="49"/>
      <c r="G54" s="42"/>
      <c r="H54" s="49"/>
    </row>
  </sheetData>
  <sheetProtection algorithmName="SHA-512" hashValue="KSm7pdc06mPpFV2Sifv+mF3GCvQ6ILRZ4hBqMdEIwlHoQXb0pESo4J6spjHaL1aBvii0UlGfwkunhDqwWQrgiA==" saltValue="EyiA4azO738D4eD80Wi9UA==" spinCount="100000" sheet="1" insertRows="0" deleteRows="0" selectLockedCells="1"/>
  <mergeCells count="52">
    <mergeCell ref="I2:U2"/>
    <mergeCell ref="F22:H22"/>
    <mergeCell ref="F23:H23"/>
    <mergeCell ref="M6:R6"/>
    <mergeCell ref="J9:U9"/>
    <mergeCell ref="B52:D52"/>
    <mergeCell ref="B53:D53"/>
    <mergeCell ref="B54:D54"/>
    <mergeCell ref="F46:H46"/>
    <mergeCell ref="F47:H47"/>
    <mergeCell ref="F48:H48"/>
    <mergeCell ref="F49:H49"/>
    <mergeCell ref="A50:B50"/>
    <mergeCell ref="F51:H51"/>
    <mergeCell ref="A43:A44"/>
    <mergeCell ref="B43:B44"/>
    <mergeCell ref="C43:D43"/>
    <mergeCell ref="E43:E44"/>
    <mergeCell ref="F43:H44"/>
    <mergeCell ref="F45:H45"/>
    <mergeCell ref="F34:H34"/>
    <mergeCell ref="F35:H35"/>
    <mergeCell ref="F36:H36"/>
    <mergeCell ref="F37:H37"/>
    <mergeCell ref="A38:B38"/>
    <mergeCell ref="F39:H39"/>
    <mergeCell ref="A31:A32"/>
    <mergeCell ref="B31:B32"/>
    <mergeCell ref="C31:D31"/>
    <mergeCell ref="E31:E32"/>
    <mergeCell ref="F31:H32"/>
    <mergeCell ref="F33:H33"/>
    <mergeCell ref="A26:B26"/>
    <mergeCell ref="A12:B12"/>
    <mergeCell ref="C12:H12"/>
    <mergeCell ref="A17:A18"/>
    <mergeCell ref="B17:B18"/>
    <mergeCell ref="C17:D17"/>
    <mergeCell ref="E17:E18"/>
    <mergeCell ref="F17:H18"/>
    <mergeCell ref="F19:H19"/>
    <mergeCell ref="F20:H20"/>
    <mergeCell ref="F21:H21"/>
    <mergeCell ref="F24:H24"/>
    <mergeCell ref="F25:H25"/>
    <mergeCell ref="A11:B11"/>
    <mergeCell ref="C11:H11"/>
    <mergeCell ref="A7:H7"/>
    <mergeCell ref="A9:B9"/>
    <mergeCell ref="C9:H9"/>
    <mergeCell ref="A10:B10"/>
    <mergeCell ref="C10:H10"/>
  </mergeCells>
  <dataValidations count="3">
    <dataValidation type="list" allowBlank="1" showInputMessage="1" showErrorMessage="1" sqref="E33:E37">
      <formula1>$I$33:$I$35</formula1>
    </dataValidation>
    <dataValidation type="list" allowBlank="1" showInputMessage="1" showErrorMessage="1" sqref="E45:E49">
      <formula1>$I$45:$I$46</formula1>
    </dataValidation>
    <dataValidation type="list" allowBlank="1" showInputMessage="1" showErrorMessage="1" sqref="E19:E25">
      <formula1>$I$19:$I$21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54"/>
  <sheetViews>
    <sheetView zoomScale="115" zoomScaleNormal="115" zoomScaleSheetLayoutView="100" workbookViewId="0">
      <selection sqref="A1:XFD1048576"/>
    </sheetView>
  </sheetViews>
  <sheetFormatPr defaultColWidth="9" defaultRowHeight="12.75" x14ac:dyDescent="0.2"/>
  <cols>
    <col min="1" max="1" width="27.375" customWidth="1"/>
    <col min="2" max="6" width="23.25" customWidth="1"/>
    <col min="8" max="8" width="13.25" bestFit="1" customWidth="1"/>
    <col min="9" max="9" width="11" customWidth="1"/>
    <col min="10" max="10" width="10.75" bestFit="1" customWidth="1"/>
    <col min="13" max="13" width="13.375" customWidth="1"/>
    <col min="14" max="14" width="12.75" customWidth="1"/>
    <col min="15" max="15" width="9" customWidth="1"/>
  </cols>
  <sheetData>
    <row r="2" spans="1:19" ht="13.5" thickBot="1" x14ac:dyDescent="0.25"/>
    <row r="3" spans="1:19" ht="24" customHeight="1" thickBot="1" x14ac:dyDescent="0.25">
      <c r="G3" s="137" t="s">
        <v>146</v>
      </c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9"/>
    </row>
    <row r="6" spans="1:19" ht="13.5" thickBot="1" x14ac:dyDescent="0.25"/>
    <row r="7" spans="1:19" ht="16.5" thickBot="1" x14ac:dyDescent="0.3">
      <c r="A7" s="4"/>
      <c r="B7" s="4"/>
      <c r="C7" s="4"/>
      <c r="D7" s="4"/>
      <c r="E7" s="4"/>
      <c r="F7" s="4"/>
      <c r="G7" s="89" t="s">
        <v>103</v>
      </c>
      <c r="H7" s="95"/>
      <c r="I7" s="95"/>
      <c r="J7" s="140" t="s">
        <v>104</v>
      </c>
      <c r="K7" s="141"/>
      <c r="L7" s="141"/>
      <c r="M7" s="141"/>
      <c r="N7" s="141"/>
      <c r="O7" s="142"/>
      <c r="P7" s="92" t="s">
        <v>133</v>
      </c>
    </row>
    <row r="8" spans="1:19" ht="18" x14ac:dyDescent="0.2">
      <c r="A8" s="201" t="s">
        <v>90</v>
      </c>
      <c r="B8" s="202"/>
      <c r="C8" s="202"/>
      <c r="D8" s="202"/>
      <c r="E8" s="202"/>
      <c r="F8" s="202"/>
    </row>
    <row r="9" spans="1:19" x14ac:dyDescent="0.2">
      <c r="A9" s="87"/>
      <c r="B9" s="4"/>
      <c r="C9" s="4"/>
      <c r="D9" s="4"/>
      <c r="E9" s="4"/>
      <c r="F9" s="4"/>
    </row>
    <row r="10" spans="1:19" s="4" customFormat="1" ht="29.45" customHeight="1" x14ac:dyDescent="0.2">
      <c r="A10" s="50" t="s">
        <v>9</v>
      </c>
      <c r="B10" s="193" t="s">
        <v>138</v>
      </c>
      <c r="C10" s="193"/>
      <c r="D10" s="193"/>
      <c r="E10" s="62"/>
      <c r="F10" s="62"/>
      <c r="G10" s="143" t="s">
        <v>105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19" s="4" customFormat="1" ht="29.45" customHeight="1" x14ac:dyDescent="0.2">
      <c r="A11" s="50" t="s">
        <v>92</v>
      </c>
      <c r="B11" s="193" t="s">
        <v>144</v>
      </c>
      <c r="C11" s="193"/>
      <c r="D11" s="193"/>
      <c r="E11" s="62"/>
      <c r="F11" s="62"/>
      <c r="G11" s="92" t="s">
        <v>127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9" s="4" customFormat="1" ht="29.45" customHeight="1" x14ac:dyDescent="0.2">
      <c r="A12" s="50" t="s">
        <v>10</v>
      </c>
      <c r="B12" s="193">
        <v>1</v>
      </c>
      <c r="C12" s="193"/>
      <c r="D12" s="194"/>
      <c r="E12" s="63"/>
      <c r="F12" s="62"/>
      <c r="G12" s="92" t="s">
        <v>106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9" s="4" customFormat="1" ht="29.45" customHeight="1" x14ac:dyDescent="0.2">
      <c r="A13" s="50" t="s">
        <v>2</v>
      </c>
      <c r="B13" s="195" t="s">
        <v>139</v>
      </c>
      <c r="C13" s="193"/>
      <c r="D13" s="194"/>
      <c r="E13" s="63"/>
      <c r="F13" s="62"/>
      <c r="G13" s="92" t="s">
        <v>107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19" x14ac:dyDescent="0.2">
      <c r="A14" s="77"/>
      <c r="B14" s="4"/>
      <c r="C14" s="4"/>
      <c r="D14" s="77"/>
      <c r="E14" s="4"/>
      <c r="F14" s="4"/>
    </row>
    <row r="15" spans="1:19" ht="29.45" customHeight="1" x14ac:dyDescent="0.2">
      <c r="A15" s="50" t="s">
        <v>93</v>
      </c>
      <c r="B15" s="198">
        <f>SUM('Financial Dashboard'!F56:G56)</f>
        <v>35989709.380000003</v>
      </c>
      <c r="C15" s="198"/>
      <c r="D15" s="199"/>
      <c r="E15" s="4"/>
      <c r="F15" s="4"/>
      <c r="G15" s="92" t="s">
        <v>128</v>
      </c>
    </row>
    <row r="16" spans="1:19" ht="29.45" customHeight="1" x14ac:dyDescent="0.2">
      <c r="A16" s="50" t="s">
        <v>94</v>
      </c>
      <c r="B16" s="198">
        <f>SUM('Financial Dashboard'!F57:G57)</f>
        <v>87500</v>
      </c>
      <c r="C16" s="198"/>
      <c r="D16" s="198"/>
      <c r="E16" s="4"/>
      <c r="F16" s="4"/>
      <c r="G16" s="92" t="s">
        <v>129</v>
      </c>
    </row>
    <row r="17" spans="1:14" ht="29.45" customHeight="1" x14ac:dyDescent="0.2">
      <c r="A17" s="50" t="s">
        <v>126</v>
      </c>
      <c r="B17" s="198">
        <f>SUM('Financial Dashboard'!F58:G58)</f>
        <v>17500</v>
      </c>
      <c r="C17" s="198"/>
      <c r="D17" s="198"/>
      <c r="E17" s="4"/>
      <c r="F17" s="4"/>
      <c r="G17" s="92" t="s">
        <v>130</v>
      </c>
    </row>
    <row r="18" spans="1:14" ht="29.45" customHeight="1" x14ac:dyDescent="0.2">
      <c r="A18" s="76" t="s">
        <v>95</v>
      </c>
      <c r="B18" s="198"/>
      <c r="C18" s="198"/>
      <c r="D18" s="198"/>
      <c r="E18" s="4"/>
      <c r="F18" s="4"/>
      <c r="G18" s="92" t="s">
        <v>111</v>
      </c>
    </row>
    <row r="19" spans="1:14" ht="29.45" customHeight="1" x14ac:dyDescent="0.2">
      <c r="A19" s="50" t="s">
        <v>96</v>
      </c>
      <c r="B19" s="198"/>
      <c r="C19" s="198"/>
      <c r="D19" s="198"/>
      <c r="E19" s="4"/>
      <c r="F19" s="4"/>
      <c r="G19" s="92" t="s">
        <v>111</v>
      </c>
    </row>
    <row r="20" spans="1:14" ht="29.45" customHeight="1" x14ac:dyDescent="0.2">
      <c r="A20" s="50" t="s">
        <v>97</v>
      </c>
      <c r="B20" s="200">
        <f>SUM(B15:D19)</f>
        <v>36094709.380000003</v>
      </c>
      <c r="C20" s="200"/>
      <c r="D20" s="200"/>
      <c r="E20" s="4"/>
      <c r="F20" s="4"/>
      <c r="G20" s="92" t="s">
        <v>131</v>
      </c>
      <c r="H20" s="99"/>
      <c r="I20" s="99"/>
      <c r="J20" s="99"/>
      <c r="K20" s="99"/>
    </row>
    <row r="21" spans="1:14" ht="13.5" thickBot="1" x14ac:dyDescent="0.25">
      <c r="A21" s="88"/>
      <c r="B21" s="4"/>
      <c r="C21" s="4"/>
      <c r="D21" s="4"/>
      <c r="E21" s="4"/>
      <c r="F21" s="4"/>
      <c r="H21" s="99"/>
      <c r="I21" s="99"/>
      <c r="J21" s="99"/>
      <c r="K21" s="99"/>
    </row>
    <row r="22" spans="1:14" s="51" customFormat="1" x14ac:dyDescent="0.2">
      <c r="A22" s="196" t="s">
        <v>74</v>
      </c>
      <c r="B22" s="189" t="s">
        <v>75</v>
      </c>
      <c r="C22" s="189" t="s">
        <v>100</v>
      </c>
      <c r="D22" s="191" t="s">
        <v>91</v>
      </c>
      <c r="E22" s="189" t="s">
        <v>101</v>
      </c>
      <c r="F22" s="191" t="s">
        <v>76</v>
      </c>
      <c r="H22" s="100"/>
      <c r="I22" s="100"/>
      <c r="J22" s="100"/>
      <c r="K22" s="100"/>
    </row>
    <row r="23" spans="1:14" s="51" customFormat="1" ht="13.5" thickBot="1" x14ac:dyDescent="0.25">
      <c r="A23" s="197"/>
      <c r="B23" s="190"/>
      <c r="C23" s="190"/>
      <c r="D23" s="192"/>
      <c r="E23" s="190"/>
      <c r="F23" s="192"/>
      <c r="G23" s="94" t="s">
        <v>132</v>
      </c>
      <c r="H23" s="100"/>
      <c r="I23" s="100"/>
      <c r="J23" s="100"/>
      <c r="K23" s="100"/>
      <c r="L23" s="52"/>
      <c r="M23" s="53"/>
      <c r="N23" s="53"/>
    </row>
    <row r="24" spans="1:14" x14ac:dyDescent="0.2">
      <c r="A24" s="64">
        <v>1</v>
      </c>
      <c r="B24" s="65" t="s">
        <v>77</v>
      </c>
      <c r="C24" s="70">
        <v>1499571.22</v>
      </c>
      <c r="D24" s="71">
        <f>C24</f>
        <v>1499571.22</v>
      </c>
      <c r="E24" s="54">
        <v>480000</v>
      </c>
      <c r="F24" s="55">
        <f>E24</f>
        <v>480000</v>
      </c>
      <c r="G24" s="94" t="s">
        <v>145</v>
      </c>
      <c r="H24" s="101"/>
      <c r="I24" s="99"/>
      <c r="J24" s="99"/>
      <c r="K24" s="99"/>
      <c r="L24" s="56"/>
      <c r="M24" s="57"/>
      <c r="N24" s="57"/>
    </row>
    <row r="25" spans="1:14" x14ac:dyDescent="0.2">
      <c r="A25" s="66">
        <v>2</v>
      </c>
      <c r="B25" s="67" t="s">
        <v>78</v>
      </c>
      <c r="C25" s="72">
        <v>1499571.22</v>
      </c>
      <c r="D25" s="73">
        <f>D24+C25</f>
        <v>2999142.44</v>
      </c>
      <c r="E25" s="58">
        <v>720000</v>
      </c>
      <c r="F25" s="59">
        <f>F24+E25</f>
        <v>1200000</v>
      </c>
      <c r="G25" s="94"/>
      <c r="H25" s="101"/>
      <c r="I25" s="99"/>
      <c r="J25" s="99"/>
      <c r="K25" s="99"/>
      <c r="L25" s="56"/>
      <c r="M25" s="57"/>
      <c r="N25" s="57"/>
    </row>
    <row r="26" spans="1:14" x14ac:dyDescent="0.2">
      <c r="A26" s="66">
        <v>3</v>
      </c>
      <c r="B26" s="67" t="s">
        <v>79</v>
      </c>
      <c r="C26" s="72">
        <v>1499571.22</v>
      </c>
      <c r="D26" s="73">
        <f>D25+C26</f>
        <v>4498713.66</v>
      </c>
      <c r="E26" s="58">
        <v>0</v>
      </c>
      <c r="F26" s="59">
        <f>F25+E26</f>
        <v>1200000</v>
      </c>
      <c r="G26" s="94"/>
      <c r="H26" s="101"/>
      <c r="I26" s="99"/>
      <c r="J26" s="99"/>
      <c r="K26" s="99"/>
      <c r="L26" s="56"/>
      <c r="M26" s="57"/>
      <c r="N26" s="57"/>
    </row>
    <row r="27" spans="1:14" x14ac:dyDescent="0.2">
      <c r="A27" s="66">
        <v>4</v>
      </c>
      <c r="B27" s="67" t="s">
        <v>80</v>
      </c>
      <c r="C27" s="72">
        <v>1499571.22</v>
      </c>
      <c r="D27" s="73">
        <f t="shared" ref="D27:D39" si="0">D26+C27</f>
        <v>5998284.8799999999</v>
      </c>
      <c r="E27" s="58">
        <v>0</v>
      </c>
      <c r="F27" s="59">
        <f t="shared" ref="F27:F47" si="1">F26+E27</f>
        <v>1200000</v>
      </c>
      <c r="G27" s="94"/>
      <c r="H27" s="101"/>
      <c r="I27" s="101"/>
      <c r="J27" s="101"/>
      <c r="K27" s="99"/>
      <c r="L27" s="56"/>
      <c r="M27" s="57"/>
      <c r="N27" s="57"/>
    </row>
    <row r="28" spans="1:14" x14ac:dyDescent="0.2">
      <c r="A28" s="66">
        <v>5</v>
      </c>
      <c r="B28" s="67" t="s">
        <v>81</v>
      </c>
      <c r="C28" s="72">
        <v>1499571.22</v>
      </c>
      <c r="D28" s="73">
        <f t="shared" si="0"/>
        <v>7497856.0999999996</v>
      </c>
      <c r="E28" s="58">
        <v>0</v>
      </c>
      <c r="F28" s="59">
        <f t="shared" si="1"/>
        <v>1200000</v>
      </c>
      <c r="G28" s="94"/>
      <c r="H28" s="101"/>
      <c r="I28" s="101"/>
      <c r="J28" s="101"/>
      <c r="K28" s="99"/>
      <c r="L28" s="56"/>
      <c r="M28" s="57"/>
      <c r="N28" s="57"/>
    </row>
    <row r="29" spans="1:14" x14ac:dyDescent="0.2">
      <c r="A29" s="66">
        <v>6</v>
      </c>
      <c r="B29" s="67" t="s">
        <v>82</v>
      </c>
      <c r="C29" s="72">
        <v>1499571.22</v>
      </c>
      <c r="D29" s="73">
        <f t="shared" si="0"/>
        <v>8997427.3200000003</v>
      </c>
      <c r="E29" s="58">
        <v>0</v>
      </c>
      <c r="F29" s="59">
        <f t="shared" si="1"/>
        <v>1200000</v>
      </c>
      <c r="G29" s="94"/>
      <c r="H29" s="101"/>
      <c r="I29" s="101"/>
      <c r="J29" s="101"/>
      <c r="K29" s="99"/>
      <c r="L29" s="56"/>
      <c r="M29" s="57"/>
      <c r="N29" s="57"/>
    </row>
    <row r="30" spans="1:14" x14ac:dyDescent="0.2">
      <c r="A30" s="66">
        <v>7</v>
      </c>
      <c r="B30" s="67" t="s">
        <v>83</v>
      </c>
      <c r="C30" s="72">
        <v>1499571.22</v>
      </c>
      <c r="D30" s="73">
        <f t="shared" si="0"/>
        <v>10496998.540000001</v>
      </c>
      <c r="E30" s="58">
        <v>0</v>
      </c>
      <c r="F30" s="59">
        <f t="shared" si="1"/>
        <v>1200000</v>
      </c>
      <c r="G30" s="94"/>
      <c r="H30" s="101"/>
      <c r="I30" s="101"/>
      <c r="J30" s="101"/>
      <c r="K30" s="99"/>
      <c r="L30" s="56"/>
      <c r="M30" s="57"/>
      <c r="N30" s="57"/>
    </row>
    <row r="31" spans="1:14" x14ac:dyDescent="0.2">
      <c r="A31" s="66">
        <v>8</v>
      </c>
      <c r="B31" s="67" t="s">
        <v>84</v>
      </c>
      <c r="C31" s="72">
        <v>1499571.22</v>
      </c>
      <c r="D31" s="73">
        <f t="shared" si="0"/>
        <v>11996569.760000002</v>
      </c>
      <c r="E31" s="58">
        <v>0</v>
      </c>
      <c r="F31" s="59">
        <f t="shared" si="1"/>
        <v>1200000</v>
      </c>
      <c r="G31" s="94"/>
      <c r="H31" s="101"/>
      <c r="I31" s="101"/>
      <c r="J31" s="101"/>
      <c r="K31" s="99"/>
      <c r="L31" s="56"/>
      <c r="M31" s="57"/>
      <c r="N31" s="57"/>
    </row>
    <row r="32" spans="1:14" x14ac:dyDescent="0.2">
      <c r="A32" s="66">
        <v>9</v>
      </c>
      <c r="B32" s="67" t="s">
        <v>85</v>
      </c>
      <c r="C32" s="72">
        <v>1499571.22</v>
      </c>
      <c r="D32" s="73">
        <f t="shared" si="0"/>
        <v>13496140.980000002</v>
      </c>
      <c r="E32" s="58">
        <v>0</v>
      </c>
      <c r="F32" s="59">
        <f t="shared" si="1"/>
        <v>1200000</v>
      </c>
      <c r="G32" s="94"/>
      <c r="H32" s="101"/>
      <c r="I32" s="101"/>
      <c r="J32" s="101"/>
      <c r="K32" s="99"/>
      <c r="L32" s="56"/>
      <c r="M32" s="57"/>
      <c r="N32" s="57"/>
    </row>
    <row r="33" spans="1:14" x14ac:dyDescent="0.2">
      <c r="A33" s="66">
        <v>10</v>
      </c>
      <c r="B33" s="67" t="s">
        <v>86</v>
      </c>
      <c r="C33" s="72">
        <v>1499571.22</v>
      </c>
      <c r="D33" s="73">
        <f t="shared" si="0"/>
        <v>14995712.200000003</v>
      </c>
      <c r="E33" s="58">
        <v>0</v>
      </c>
      <c r="F33" s="59">
        <f t="shared" si="1"/>
        <v>1200000</v>
      </c>
      <c r="G33" s="94"/>
      <c r="H33" s="101"/>
      <c r="I33" s="101"/>
      <c r="J33" s="101"/>
      <c r="K33" s="99"/>
      <c r="L33" s="56"/>
      <c r="M33" s="57"/>
      <c r="N33" s="57"/>
    </row>
    <row r="34" spans="1:14" x14ac:dyDescent="0.2">
      <c r="A34" s="66">
        <v>11</v>
      </c>
      <c r="B34" s="67" t="s">
        <v>87</v>
      </c>
      <c r="C34" s="72">
        <v>1499571.22</v>
      </c>
      <c r="D34" s="73">
        <f t="shared" si="0"/>
        <v>16495283.420000004</v>
      </c>
      <c r="E34" s="58">
        <v>0</v>
      </c>
      <c r="F34" s="59">
        <f t="shared" si="1"/>
        <v>1200000</v>
      </c>
      <c r="G34" s="94"/>
      <c r="H34" s="101"/>
      <c r="I34" s="101"/>
      <c r="J34" s="101"/>
      <c r="K34" s="99"/>
      <c r="L34" s="56"/>
      <c r="M34" s="57"/>
      <c r="N34" s="57"/>
    </row>
    <row r="35" spans="1:14" x14ac:dyDescent="0.2">
      <c r="A35" s="66">
        <v>12</v>
      </c>
      <c r="B35" s="67" t="s">
        <v>88</v>
      </c>
      <c r="C35" s="72">
        <v>1499571.22</v>
      </c>
      <c r="D35" s="73">
        <f t="shared" si="0"/>
        <v>17994854.640000004</v>
      </c>
      <c r="E35" s="58">
        <v>0</v>
      </c>
      <c r="F35" s="59">
        <f t="shared" si="1"/>
        <v>1200000</v>
      </c>
      <c r="G35" s="94"/>
      <c r="H35" s="101"/>
      <c r="I35" s="101"/>
      <c r="J35" s="101"/>
      <c r="K35" s="99"/>
      <c r="L35" s="56"/>
      <c r="M35" s="57"/>
      <c r="N35" s="57"/>
    </row>
    <row r="36" spans="1:14" x14ac:dyDescent="0.2">
      <c r="A36" s="66">
        <v>13</v>
      </c>
      <c r="B36" s="67" t="s">
        <v>77</v>
      </c>
      <c r="C36" s="72">
        <v>1499571.22</v>
      </c>
      <c r="D36" s="73">
        <f t="shared" si="0"/>
        <v>19494425.860000003</v>
      </c>
      <c r="E36" s="58">
        <v>0</v>
      </c>
      <c r="F36" s="59">
        <f t="shared" si="1"/>
        <v>1200000</v>
      </c>
      <c r="G36" s="94"/>
      <c r="H36" s="101"/>
      <c r="I36" s="101"/>
      <c r="J36" s="101"/>
      <c r="K36" s="99"/>
      <c r="L36" s="56"/>
      <c r="M36" s="57"/>
      <c r="N36" s="57"/>
    </row>
    <row r="37" spans="1:14" x14ac:dyDescent="0.2">
      <c r="A37" s="66">
        <v>14</v>
      </c>
      <c r="B37" s="67" t="s">
        <v>78</v>
      </c>
      <c r="C37" s="72">
        <v>1499571.22</v>
      </c>
      <c r="D37" s="73">
        <f t="shared" si="0"/>
        <v>20993997.080000002</v>
      </c>
      <c r="E37" s="58">
        <v>0</v>
      </c>
      <c r="F37" s="59">
        <f t="shared" si="1"/>
        <v>1200000</v>
      </c>
      <c r="G37" s="94"/>
      <c r="H37" s="101"/>
      <c r="I37" s="101"/>
      <c r="J37" s="101"/>
      <c r="K37" s="99"/>
      <c r="L37" s="56"/>
      <c r="M37" s="57"/>
      <c r="N37" s="57"/>
    </row>
    <row r="38" spans="1:14" x14ac:dyDescent="0.2">
      <c r="A38" s="66">
        <v>15</v>
      </c>
      <c r="B38" s="67" t="s">
        <v>79</v>
      </c>
      <c r="C38" s="72">
        <v>1499571.22</v>
      </c>
      <c r="D38" s="73">
        <f t="shared" si="0"/>
        <v>22493568.300000001</v>
      </c>
      <c r="E38" s="58">
        <v>0</v>
      </c>
      <c r="F38" s="59">
        <f t="shared" si="1"/>
        <v>1200000</v>
      </c>
      <c r="G38" s="94"/>
      <c r="H38" s="101"/>
      <c r="I38" s="101"/>
      <c r="J38" s="101"/>
      <c r="K38" s="99"/>
      <c r="L38" s="56"/>
      <c r="M38" s="57"/>
      <c r="N38" s="57"/>
    </row>
    <row r="39" spans="1:14" x14ac:dyDescent="0.2">
      <c r="A39" s="66">
        <v>16</v>
      </c>
      <c r="B39" s="67" t="s">
        <v>80</v>
      </c>
      <c r="C39" s="72">
        <v>1499571.22</v>
      </c>
      <c r="D39" s="73">
        <f t="shared" si="0"/>
        <v>23993139.52</v>
      </c>
      <c r="E39" s="58">
        <v>0</v>
      </c>
      <c r="F39" s="59">
        <f t="shared" si="1"/>
        <v>1200000</v>
      </c>
      <c r="G39" s="94"/>
      <c r="H39" s="101"/>
      <c r="I39" s="101"/>
      <c r="J39" s="101"/>
      <c r="K39" s="99"/>
      <c r="L39" s="56"/>
      <c r="M39" s="57"/>
      <c r="N39" s="57"/>
    </row>
    <row r="40" spans="1:14" x14ac:dyDescent="0.2">
      <c r="A40" s="103">
        <v>17</v>
      </c>
      <c r="B40" s="104" t="s">
        <v>81</v>
      </c>
      <c r="C40" s="72">
        <v>1499571.22</v>
      </c>
      <c r="D40" s="73">
        <f t="shared" ref="D40:D47" si="2">D39+C40</f>
        <v>25492710.739999998</v>
      </c>
      <c r="E40" s="58">
        <v>0</v>
      </c>
      <c r="F40" s="59">
        <f t="shared" si="1"/>
        <v>1200000</v>
      </c>
      <c r="G40" s="94"/>
      <c r="H40" s="101"/>
      <c r="I40" s="101"/>
      <c r="J40" s="101"/>
      <c r="K40" s="99"/>
      <c r="L40" s="56"/>
      <c r="M40" s="57"/>
      <c r="N40" s="57"/>
    </row>
    <row r="41" spans="1:14" x14ac:dyDescent="0.2">
      <c r="A41" s="103">
        <v>18</v>
      </c>
      <c r="B41" s="104" t="s">
        <v>82</v>
      </c>
      <c r="C41" s="72">
        <v>1499571.22</v>
      </c>
      <c r="D41" s="73">
        <f t="shared" si="2"/>
        <v>26992281.959999997</v>
      </c>
      <c r="E41" s="58">
        <v>0</v>
      </c>
      <c r="F41" s="59">
        <f t="shared" si="1"/>
        <v>1200000</v>
      </c>
      <c r="G41" s="94"/>
      <c r="H41" s="101"/>
      <c r="I41" s="101"/>
      <c r="J41" s="101"/>
      <c r="K41" s="99"/>
      <c r="L41" s="56"/>
      <c r="M41" s="57"/>
      <c r="N41" s="57"/>
    </row>
    <row r="42" spans="1:14" x14ac:dyDescent="0.2">
      <c r="A42" s="103">
        <v>19</v>
      </c>
      <c r="B42" s="67" t="s">
        <v>83</v>
      </c>
      <c r="C42" s="72">
        <v>1499571.22</v>
      </c>
      <c r="D42" s="73">
        <f t="shared" si="2"/>
        <v>28491853.179999996</v>
      </c>
      <c r="E42" s="58">
        <v>0</v>
      </c>
      <c r="F42" s="59">
        <f t="shared" si="1"/>
        <v>1200000</v>
      </c>
      <c r="G42" s="94"/>
      <c r="H42" s="101"/>
      <c r="I42" s="101"/>
      <c r="J42" s="101"/>
      <c r="K42" s="99"/>
      <c r="L42" s="56"/>
      <c r="M42" s="57"/>
      <c r="N42" s="57"/>
    </row>
    <row r="43" spans="1:14" x14ac:dyDescent="0.2">
      <c r="A43" s="103">
        <v>20</v>
      </c>
      <c r="B43" s="67" t="s">
        <v>84</v>
      </c>
      <c r="C43" s="72">
        <v>1499571.22</v>
      </c>
      <c r="D43" s="73">
        <f t="shared" si="2"/>
        <v>29991424.399999995</v>
      </c>
      <c r="E43" s="58">
        <v>0</v>
      </c>
      <c r="F43" s="59">
        <f t="shared" si="1"/>
        <v>1200000</v>
      </c>
      <c r="G43" s="94"/>
      <c r="H43" s="101"/>
      <c r="I43" s="101"/>
      <c r="J43" s="101"/>
      <c r="K43" s="99"/>
      <c r="L43" s="56"/>
      <c r="M43" s="57"/>
      <c r="N43" s="57"/>
    </row>
    <row r="44" spans="1:14" x14ac:dyDescent="0.2">
      <c r="A44" s="103">
        <v>21</v>
      </c>
      <c r="B44" s="67" t="s">
        <v>85</v>
      </c>
      <c r="C44" s="72">
        <v>1499571.22</v>
      </c>
      <c r="D44" s="73">
        <f t="shared" si="2"/>
        <v>31490995.619999994</v>
      </c>
      <c r="E44" s="58">
        <v>0</v>
      </c>
      <c r="F44" s="59">
        <f t="shared" si="1"/>
        <v>1200000</v>
      </c>
      <c r="G44" s="94"/>
      <c r="H44" s="101"/>
      <c r="I44" s="101"/>
      <c r="J44" s="101"/>
      <c r="K44" s="99"/>
      <c r="L44" s="56"/>
      <c r="M44" s="57"/>
      <c r="N44" s="57"/>
    </row>
    <row r="45" spans="1:14" x14ac:dyDescent="0.2">
      <c r="A45" s="103">
        <v>22</v>
      </c>
      <c r="B45" s="67" t="s">
        <v>86</v>
      </c>
      <c r="C45" s="72">
        <v>1499571.22</v>
      </c>
      <c r="D45" s="73">
        <f t="shared" si="2"/>
        <v>32990566.839999992</v>
      </c>
      <c r="E45" s="58">
        <v>0</v>
      </c>
      <c r="F45" s="59">
        <f t="shared" si="1"/>
        <v>1200000</v>
      </c>
      <c r="G45" s="94"/>
      <c r="H45" s="101"/>
      <c r="I45" s="101"/>
      <c r="J45" s="101"/>
      <c r="K45" s="99"/>
      <c r="L45" s="56"/>
      <c r="M45" s="57"/>
      <c r="N45" s="57"/>
    </row>
    <row r="46" spans="1:14" x14ac:dyDescent="0.2">
      <c r="A46" s="103">
        <v>23</v>
      </c>
      <c r="B46" s="67" t="s">
        <v>87</v>
      </c>
      <c r="C46" s="72">
        <v>1499571.22</v>
      </c>
      <c r="D46" s="73">
        <f t="shared" si="2"/>
        <v>34490138.059999995</v>
      </c>
      <c r="E46" s="58">
        <v>0</v>
      </c>
      <c r="F46" s="59">
        <f t="shared" si="1"/>
        <v>1200000</v>
      </c>
      <c r="G46" s="94"/>
      <c r="H46" s="101"/>
      <c r="I46" s="101"/>
      <c r="J46" s="101"/>
      <c r="K46" s="99"/>
      <c r="L46" s="56"/>
      <c r="M46" s="57"/>
      <c r="N46" s="57"/>
    </row>
    <row r="47" spans="1:14" x14ac:dyDescent="0.2">
      <c r="A47" s="103">
        <v>24</v>
      </c>
      <c r="B47" s="67" t="s">
        <v>88</v>
      </c>
      <c r="C47" s="72">
        <v>1499571.22</v>
      </c>
      <c r="D47" s="73">
        <f t="shared" si="2"/>
        <v>35989709.279999994</v>
      </c>
      <c r="E47" s="58">
        <v>0</v>
      </c>
      <c r="F47" s="59">
        <f t="shared" si="1"/>
        <v>1200000</v>
      </c>
      <c r="G47" s="94"/>
      <c r="H47" s="101"/>
      <c r="I47" s="101"/>
      <c r="J47" s="101"/>
      <c r="K47" s="99"/>
      <c r="L47" s="56"/>
      <c r="M47" s="57"/>
      <c r="N47" s="57"/>
    </row>
    <row r="48" spans="1:14" ht="13.5" thickBot="1" x14ac:dyDescent="0.25">
      <c r="A48" s="68"/>
      <c r="B48" s="69"/>
      <c r="C48" s="74"/>
      <c r="D48" s="75"/>
      <c r="E48" s="60"/>
      <c r="F48" s="61"/>
      <c r="G48" s="94"/>
      <c r="H48" s="101"/>
      <c r="I48" s="101"/>
      <c r="J48" s="101"/>
      <c r="K48" s="99"/>
      <c r="L48" s="56"/>
      <c r="M48" s="57"/>
      <c r="N48" s="57"/>
    </row>
    <row r="49" spans="4:11" x14ac:dyDescent="0.2">
      <c r="H49" s="101"/>
      <c r="I49" s="101"/>
      <c r="J49" s="101"/>
      <c r="K49" s="99"/>
    </row>
    <row r="50" spans="4:11" x14ac:dyDescent="0.2">
      <c r="D50" s="99"/>
    </row>
    <row r="51" spans="4:11" x14ac:dyDescent="0.2">
      <c r="D51" s="101"/>
    </row>
    <row r="52" spans="4:11" x14ac:dyDescent="0.2">
      <c r="D52" s="101"/>
    </row>
    <row r="53" spans="4:11" x14ac:dyDescent="0.2">
      <c r="D53" s="101"/>
    </row>
    <row r="54" spans="4:11" x14ac:dyDescent="0.2">
      <c r="D54" s="101"/>
    </row>
  </sheetData>
  <sheetProtection algorithmName="SHA-512" hashValue="Nt0BXT+77KyfKhcSdak5l37Xwe3rtRXsFdjb25pJJFufHIEH7ezMpa8z7YCjcOSjmWt/NN6qigxTNRbI3vMP4w==" saltValue="nPkDgDLchrsIs1BYerlsDw==" spinCount="100000" sheet="1" objects="1" scenarios="1"/>
  <mergeCells count="20">
    <mergeCell ref="J7:O7"/>
    <mergeCell ref="G3:S3"/>
    <mergeCell ref="B17:D17"/>
    <mergeCell ref="G10:R10"/>
    <mergeCell ref="A8:F8"/>
    <mergeCell ref="A22:A23"/>
    <mergeCell ref="B22:B23"/>
    <mergeCell ref="C22:C23"/>
    <mergeCell ref="D22:D23"/>
    <mergeCell ref="B15:D15"/>
    <mergeCell ref="B16:D16"/>
    <mergeCell ref="B18:D18"/>
    <mergeCell ref="B20:D20"/>
    <mergeCell ref="B19:D19"/>
    <mergeCell ref="E22:E23"/>
    <mergeCell ref="F22:F23"/>
    <mergeCell ref="B11:D11"/>
    <mergeCell ref="B10:D10"/>
    <mergeCell ref="B12:D12"/>
    <mergeCell ref="B13:D13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Dashboard</vt:lpstr>
      <vt:lpstr>Progress &amp; Expenditure Matters</vt:lpstr>
      <vt:lpstr>Forecast Expenditure Profile</vt:lpstr>
      <vt:lpstr>'Financial Dashboard'!Print_Area</vt:lpstr>
      <vt:lpstr>'Forecast Expenditure Profile'!Print_Area</vt:lpstr>
      <vt:lpstr>'Progress &amp; Expenditure Matters'!Print_Area</vt:lpstr>
      <vt:lpstr>'Progress &amp; Expenditure Matters'!Print_Titles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imorris</dc:creator>
  <cp:lastModifiedBy>Ollie Fallon</cp:lastModifiedBy>
  <cp:lastPrinted>2022-11-23T14:50:49Z</cp:lastPrinted>
  <dcterms:created xsi:type="dcterms:W3CDTF">2010-02-24T09:35:49Z</dcterms:created>
  <dcterms:modified xsi:type="dcterms:W3CDTF">2023-02-13T17:21:53Z</dcterms:modified>
</cp:coreProperties>
</file>