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ownloads\Band 2 - Blank\PH6_Construction &amp; Implementation\"/>
    </mc:Choice>
  </mc:AlternateContent>
  <bookViews>
    <workbookView xWindow="0" yWindow="0" windowWidth="28800" windowHeight="12300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Comparison!$B$1:$O$55</definedName>
    <definedName name="_xlnm.Print_Area" localSheetId="2">'Expenditure Profile'!$B$1:$S$66</definedName>
    <definedName name="_xlnm.Print_Area" localSheetId="0">'Final Account Report'!$B$1:$P$104</definedName>
    <definedName name="_xlnm.Print_Area" localSheetId="1">'PCD Summary'!$A$1:$Y$37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1" i="12" l="1"/>
  <c r="I23" i="14" l="1"/>
  <c r="K23" i="14" s="1"/>
  <c r="L23" i="14" s="1"/>
  <c r="I22" i="14"/>
  <c r="K22" i="14" s="1"/>
  <c r="L22" i="14" s="1"/>
  <c r="I21" i="14"/>
  <c r="K21" i="14" s="1"/>
  <c r="L21" i="14" s="1"/>
  <c r="I20" i="14"/>
  <c r="K20" i="14" s="1"/>
  <c r="L20" i="14" s="1"/>
  <c r="I19" i="14"/>
  <c r="K19" i="14" s="1"/>
  <c r="L19" i="14" s="1"/>
  <c r="I18" i="14"/>
  <c r="K18" i="14" s="1"/>
  <c r="L18" i="14" s="1"/>
  <c r="I17" i="14"/>
  <c r="K17" i="14" s="1"/>
  <c r="L17" i="14" s="1"/>
  <c r="H25" i="9" l="1"/>
  <c r="G20" i="9"/>
  <c r="H20" i="9" s="1"/>
  <c r="E22" i="9"/>
  <c r="E26" i="9" s="1"/>
  <c r="K56" i="12"/>
  <c r="I26" i="14" s="1"/>
  <c r="K26" i="14" s="1"/>
  <c r="L26" i="14" s="1"/>
  <c r="G19" i="9" l="1"/>
  <c r="G18" i="9"/>
  <c r="L12" i="14"/>
  <c r="L10" i="14"/>
  <c r="D14" i="14"/>
  <c r="D12" i="14"/>
  <c r="D10" i="14"/>
  <c r="D8" i="14"/>
  <c r="K58" i="12" l="1"/>
  <c r="K66" i="12" s="1"/>
  <c r="K83" i="12"/>
  <c r="K69" i="12"/>
  <c r="I24" i="14" s="1"/>
  <c r="H21" i="9"/>
  <c r="H19" i="9"/>
  <c r="H18" i="9"/>
  <c r="H16" i="9"/>
  <c r="F95" i="12"/>
  <c r="F21" i="9" l="1"/>
  <c r="G21" i="9" s="1"/>
  <c r="I27" i="14"/>
  <c r="K27" i="14" s="1"/>
  <c r="L27" i="14" s="1"/>
  <c r="K24" i="14"/>
  <c r="L24" i="14" s="1"/>
  <c r="F15" i="9"/>
  <c r="G15" i="9" s="1"/>
  <c r="D9" i="9"/>
  <c r="D7" i="9"/>
  <c r="E9" i="13"/>
  <c r="E7" i="13"/>
  <c r="F32" i="9" l="1"/>
  <c r="G32" i="9" s="1"/>
  <c r="H32" i="9" s="1"/>
  <c r="F16" i="9"/>
  <c r="G16" i="9" s="1"/>
  <c r="F14" i="9"/>
  <c r="G14" i="9" s="1"/>
  <c r="H15" i="9" l="1"/>
  <c r="K89" i="12"/>
  <c r="L30" i="14" s="1"/>
  <c r="J88" i="12"/>
  <c r="J87" i="12"/>
  <c r="K87" i="12" s="1"/>
  <c r="F23" i="9" l="1"/>
  <c r="G23" i="9" s="1"/>
  <c r="H23" i="9" s="1"/>
  <c r="F25" i="9"/>
  <c r="G25" i="9" s="1"/>
  <c r="E13" i="13"/>
  <c r="K88" i="12" l="1"/>
  <c r="F24" i="9" l="1"/>
  <c r="G24" i="9" s="1"/>
  <c r="H24" i="9" s="1"/>
  <c r="K78" i="12"/>
  <c r="H14" i="9"/>
  <c r="I25" i="14" l="1"/>
  <c r="K85" i="12"/>
  <c r="K92" i="12" s="1"/>
  <c r="F17" i="9"/>
  <c r="G17" i="9" s="1"/>
  <c r="H17" i="9" s="1"/>
  <c r="L25" i="14" l="1"/>
  <c r="L32" i="14" s="1"/>
  <c r="I28" i="14"/>
  <c r="K95" i="12"/>
  <c r="F22" i="9"/>
  <c r="F26" i="9" s="1"/>
  <c r="G26" i="9" s="1"/>
  <c r="H26" i="9" s="1"/>
  <c r="K18" i="13"/>
  <c r="K19" i="13" s="1"/>
  <c r="K20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K21" i="13" l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96" i="12"/>
  <c r="E11" i="13"/>
  <c r="G22" i="9"/>
  <c r="H22" i="9" s="1"/>
</calcChain>
</file>

<file path=xl/sharedStrings.xml><?xml version="1.0" encoding="utf-8"?>
<sst xmlns="http://schemas.openxmlformats.org/spreadsheetml/2006/main" count="235" uniqueCount="171">
  <si>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</si>
  <si>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</si>
  <si>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</si>
  <si>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</si>
  <si>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</si>
  <si>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</si>
  <si>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</si>
  <si>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</si>
  <si>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</si>
  <si>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</si>
  <si>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>%</t>
  </si>
  <si>
    <t xml:space="preserve">Land and Property Costs </t>
  </si>
  <si>
    <t>Km</t>
  </si>
  <si>
    <t xml:space="preserve">Preparation and Administration Costs </t>
  </si>
  <si>
    <t xml:space="preserve">Project Information </t>
  </si>
  <si>
    <t>Mainline Cross-Section Type:</t>
  </si>
  <si>
    <t>Location:</t>
  </si>
  <si>
    <t>Total Mainline Width (m):</t>
  </si>
  <si>
    <t>Total Mainline Length (m):</t>
  </si>
  <si>
    <t xml:space="preserve">Mainline Length 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</si>
  <si>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</si>
  <si>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</si>
  <si>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</si>
  <si>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</si>
  <si>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</si>
  <si>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</si>
  <si>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</si>
  <si>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</si>
  <si>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</si>
  <si>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</si>
  <si>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</si>
  <si>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</si>
  <si>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</si>
  <si>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</si>
  <si>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</si>
  <si>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Site Clearance </t>
  </si>
  <si>
    <t xml:space="preserve">Fencing </t>
  </si>
  <si>
    <t xml:space="preserve">Earthworks </t>
  </si>
  <si>
    <t xml:space="preserve">Drainage </t>
  </si>
  <si>
    <t xml:space="preserve">Pavements </t>
  </si>
  <si>
    <t xml:space="preserve">Kerbing &amp; Footways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</si>
  <si>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</si>
  <si>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</si>
  <si>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</si>
  <si>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</si>
  <si>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</si>
  <si>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</si>
  <si>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</si>
  <si>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 xml:space="preserve">Average Link / Side Road Width (m): </t>
  </si>
  <si>
    <t>Cyclepath Included (Y/N):</t>
  </si>
  <si>
    <t>Footway Included (Y/N):</t>
  </si>
  <si>
    <t>Hardstrip Included (Y/N):</t>
  </si>
  <si>
    <t>Total Link / Side Road Length (m):</t>
  </si>
  <si>
    <t>Central Reserve Included (Y/N):</t>
  </si>
  <si>
    <t xml:space="preserve">Garden Ground </t>
  </si>
  <si>
    <t xml:space="preserve">Amenity Land / Open Space </t>
  </si>
  <si>
    <t xml:space="preserve">Properties </t>
  </si>
  <si>
    <t xml:space="preserve">Preparation and Administration </t>
  </si>
  <si>
    <t xml:space="preserve">Sub-Total D - Land and Property Costs </t>
  </si>
  <si>
    <t xml:space="preserve">Safety Barriers </t>
  </si>
  <si>
    <t xml:space="preserve">Traffic Signs and Road Marking </t>
  </si>
  <si>
    <t>Months</t>
  </si>
  <si>
    <t>Heritage Contracts</t>
  </si>
  <si>
    <t>Utilities Contracts</t>
  </si>
  <si>
    <t>Archaeological Contracts</t>
  </si>
  <si>
    <t>1.10</t>
  </si>
  <si>
    <t>1.11</t>
  </si>
  <si>
    <t>1.12</t>
  </si>
  <si>
    <t>1.13</t>
  </si>
  <si>
    <t>1.14</t>
  </si>
  <si>
    <t>1.15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</si>
  <si>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</si>
  <si>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</si>
  <si>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</si>
  <si>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</si>
  <si>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</si>
  <si>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</si>
  <si>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</si>
  <si>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</si>
  <si>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</si>
  <si>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</si>
  <si>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</si>
  <si>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</si>
  <si>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</si>
  <si>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</si>
  <si>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</si>
  <si>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</si>
  <si>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</si>
  <si>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t>Y</t>
  </si>
  <si>
    <t>N</t>
  </si>
  <si>
    <r>
      <t xml:space="preserve">Enabling Works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</si>
  <si>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</si>
  <si>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</si>
  <si>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</si>
  <si>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Rate Per Km (Excluding VAT) </t>
  </si>
  <si>
    <t xml:space="preserve">Project / Contract Code: </t>
  </si>
  <si>
    <t>Other Project Costs</t>
  </si>
  <si>
    <t>Site Investigation Contracts</t>
  </si>
  <si>
    <t>1.16</t>
  </si>
  <si>
    <t>1.17</t>
  </si>
  <si>
    <t>Industrial Development Land</t>
  </si>
  <si>
    <t>Residential Development Land / Urban</t>
  </si>
  <si>
    <t>Agricultural Ground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</si>
  <si>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</si>
  <si>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</si>
  <si>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</si>
  <si>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</si>
  <si>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</si>
  <si>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</si>
  <si>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</si>
  <si>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Road Lighting</t>
  </si>
  <si>
    <t>Structures (Including Structures Generally)</t>
  </si>
  <si>
    <t>Accommodation Works</t>
  </si>
  <si>
    <t xml:space="preserve">Works for Statutory Undertakers </t>
  </si>
  <si>
    <t>1.18</t>
  </si>
  <si>
    <t>1.19</t>
  </si>
  <si>
    <t>Landscaping &amp; Ecology</t>
  </si>
  <si>
    <t>Potential Future Costs</t>
  </si>
  <si>
    <t>Preliminaries including Site Compounds (excluding traffic management)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</si>
  <si>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</si>
  <si>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</si>
  <si>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</si>
  <si>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</si>
  <si>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</si>
  <si>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</si>
  <si>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</si>
  <si>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</si>
  <si>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</si>
  <si>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</si>
  <si>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 xml:space="preserve">Rate Per Km (Including VAT)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</si>
  <si>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</si>
  <si>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</si>
  <si>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</si>
  <si>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</si>
  <si>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</si>
  <si>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</si>
  <si>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</si>
  <si>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</si>
  <si>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</si>
  <si>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</si>
  <si>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</si>
  <si>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</si>
  <si>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</si>
  <si>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</si>
  <si>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</si>
  <si>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</si>
  <si>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</si>
  <si>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</si>
  <si>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</si>
  <si>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</si>
  <si>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</si>
  <si>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>PCD Summary</t>
  </si>
  <si>
    <t>Date Prepared:</t>
  </si>
  <si>
    <t xml:space="preserve">Date Prepared: </t>
  </si>
  <si>
    <t xml:space="preserve">For Band 2 &amp; 3 Projects the activity cost heads presented are the minimum expected for a linear road project and are to be proposed, discussed and agreed in writing with NTA prior to production of the cost estimate. </t>
  </si>
  <si>
    <t>NOTE: The information below will be auto-generated from the main cost estimate template to obtain the relevant totals in line with the seven costs heads required for inclusion within the project control document.</t>
  </si>
  <si>
    <t>Add VAT @ 13.5%</t>
  </si>
  <si>
    <t>Add VAT @ 23%</t>
  </si>
  <si>
    <t>Add VAT on Land (If Applicable)</t>
  </si>
  <si>
    <t>Inflation Allowance</t>
  </si>
  <si>
    <t>Total Costs (Cumulative): Ex.VAT</t>
  </si>
  <si>
    <t>Total Costs (Including VAT)</t>
  </si>
  <si>
    <t>Traffic Management</t>
  </si>
  <si>
    <t>Land &amp; Property Costs</t>
  </si>
  <si>
    <t>Construction Costs (Main Contractor)</t>
  </si>
  <si>
    <t>Sub-Total (Ex.VAT)</t>
  </si>
  <si>
    <t>Sub-Total</t>
  </si>
  <si>
    <t>VAT %</t>
  </si>
  <si>
    <t>VAT Amount</t>
  </si>
  <si>
    <t>Total Incl. VAT</t>
  </si>
  <si>
    <t xml:space="preserve">Total Final Account Report (Including VAT)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</si>
</sst>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€-2]\ #,##0.00"/>
    <numFmt numFmtId="166" formatCode="_-[$€-2]\ * #,##0.00_-;\-[$€-2]\ * #,##0.00_-;_-[$€-2]\ * &quot;-&quot;??_-;_-@_-"/>
    <numFmt numFmtId="167" formatCode="#,##0_ ;\-#,##0\ "/>
    <numFmt numFmtId="168" formatCode="0.0%"/>
    <numFmt numFmtId="169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Lucida Sans"/>
      <family val="2"/>
    </font>
    <font>
      <b/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Lucida Sans"/>
      <family val="2"/>
    </font>
    <font>
      <b/>
      <sz val="10"/>
      <color rgb="FFFF0000"/>
      <name val="Lucida Sans"/>
      <family val="2"/>
    </font>
    <font>
      <sz val="11"/>
      <color rgb="FF3333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</fills>
  <borders count="1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rgb="FF3C0A82"/>
      </top>
      <bottom style="medium">
        <color auto="1"/>
      </bottom>
      <diagonal/>
    </border>
    <border>
      <left/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medium">
        <color auto="1"/>
      </top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rgb="FF3C0A82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58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/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166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6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2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center" vertical="center" wrapText="1"/>
    </xf>
    <xf numFmtId="166" fontId="4" fillId="2" borderId="53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5" fontId="2" fillId="2" borderId="0" xfId="0" applyNumberFormat="1" applyFont="1" applyFill="1" applyAlignment="1">
      <alignment vertical="center" wrapText="1"/>
    </xf>
    <xf numFmtId="165" fontId="2" fillId="2" borderId="53" xfId="0" applyNumberFormat="1" applyFont="1" applyFill="1" applyBorder="1" applyAlignment="1">
      <alignment vertical="center" wrapText="1"/>
    </xf>
    <xf numFmtId="0" fontId="4" fillId="2" borderId="46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right" vertical="center"/>
    </xf>
    <xf numFmtId="166" fontId="4" fillId="2" borderId="55" xfId="1" applyNumberFormat="1" applyFont="1" applyFill="1" applyBorder="1" applyAlignment="1">
      <alignment horizontal="center" vertical="center" wrapText="1"/>
    </xf>
    <xf numFmtId="166" fontId="4" fillId="2" borderId="56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6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5" fillId="4" borderId="8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3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4" fillId="0" borderId="69" xfId="0" applyNumberFormat="1" applyFont="1" applyBorder="1" applyAlignment="1">
      <alignment horizontal="center" vertical="center" wrapText="1"/>
    </xf>
    <xf numFmtId="166" fontId="4" fillId="0" borderId="97" xfId="0" applyNumberFormat="1" applyFont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101" xfId="0" applyFont="1" applyFill="1" applyBorder="1" applyAlignment="1">
      <alignment vertical="center" wrapText="1"/>
    </xf>
    <xf numFmtId="0" fontId="2" fillId="2" borderId="102" xfId="0" applyFont="1" applyFill="1" applyBorder="1" applyAlignment="1">
      <alignment vertical="center" wrapText="1"/>
    </xf>
    <xf numFmtId="0" fontId="2" fillId="2" borderId="103" xfId="0" applyFont="1" applyFill="1" applyBorder="1" applyAlignment="1">
      <alignment vertical="center" wrapText="1"/>
    </xf>
    <xf numFmtId="0" fontId="4" fillId="0" borderId="108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9" fontId="0" fillId="0" borderId="109" xfId="2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6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5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6" xfId="0" applyFont="1" applyFill="1" applyBorder="1" applyAlignment="1">
      <alignment vertical="center" wrapText="1"/>
    </xf>
    <xf numFmtId="0" fontId="2" fillId="2" borderId="118" xfId="0" applyFont="1" applyFill="1" applyBorder="1" applyAlignment="1">
      <alignment vertical="center" wrapText="1"/>
    </xf>
    <xf numFmtId="166" fontId="2" fillId="0" borderId="29" xfId="0" applyNumberFormat="1" applyFont="1" applyBorder="1" applyAlignment="1">
      <alignment vertical="center" wrapText="1"/>
    </xf>
    <xf numFmtId="166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8" fillId="3" borderId="29" xfId="0" applyFont="1" applyFill="1" applyBorder="1" applyAlignment="1">
      <alignment horizontal="center"/>
    </xf>
    <xf numFmtId="14" fontId="8" fillId="3" borderId="38" xfId="0" applyNumberFormat="1" applyFont="1" applyFill="1" applyBorder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9" fontId="16" fillId="2" borderId="0" xfId="2" applyFont="1" applyFill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166" fontId="4" fillId="2" borderId="31" xfId="0" applyNumberFormat="1" applyFont="1" applyFill="1" applyBorder="1" applyAlignment="1">
      <alignment horizontal="center" vertical="center" wrapText="1"/>
    </xf>
    <xf numFmtId="166" fontId="4" fillId="2" borderId="117" xfId="0" applyNumberFormat="1" applyFont="1" applyFill="1" applyBorder="1" applyAlignment="1">
      <alignment horizontal="center" vertical="center" wrapText="1"/>
    </xf>
    <xf numFmtId="0" fontId="2" fillId="0" borderId="12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6" fontId="2" fillId="0" borderId="12" xfId="0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1" xfId="0" applyFont="1" applyBorder="1" applyAlignment="1">
      <alignment horizontal="left" vertical="center" wrapText="1"/>
    </xf>
    <xf numFmtId="0" fontId="2" fillId="0" borderId="124" xfId="0" applyFont="1" applyBorder="1" applyAlignment="1">
      <alignment horizontal="left" vertical="center" wrapText="1"/>
    </xf>
    <xf numFmtId="166" fontId="2" fillId="0" borderId="29" xfId="0" applyNumberFormat="1" applyFont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9" fontId="0" fillId="0" borderId="38" xfId="2" applyFont="1" applyBorder="1" applyAlignment="1">
      <alignment horizontal="center" vertical="center"/>
    </xf>
    <xf numFmtId="166" fontId="4" fillId="0" borderId="29" xfId="0" applyNumberFormat="1" applyFont="1" applyBorder="1" applyAlignment="1" applyProtection="1">
      <alignment horizontal="center" vertical="center"/>
      <protection locked="0"/>
    </xf>
    <xf numFmtId="166" fontId="4" fillId="0" borderId="29" xfId="0" applyNumberFormat="1" applyFont="1" applyBorder="1" applyAlignment="1">
      <alignment horizontal="center" vertical="center"/>
    </xf>
    <xf numFmtId="166" fontId="14" fillId="0" borderId="29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166" fontId="2" fillId="0" borderId="62" xfId="0" applyNumberFormat="1" applyFont="1" applyBorder="1" applyAlignment="1">
      <alignment vertical="center" wrapText="1"/>
    </xf>
    <xf numFmtId="2" fontId="2" fillId="2" borderId="29" xfId="0" applyNumberFormat="1" applyFont="1" applyFill="1" applyBorder="1" applyAlignment="1">
      <alignment horizontal="left" vertical="center" wrapText="1"/>
    </xf>
    <xf numFmtId="166" fontId="4" fillId="2" borderId="16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43" fontId="2" fillId="0" borderId="62" xfId="4" applyFont="1" applyBorder="1" applyAlignment="1">
      <alignment vertical="center" wrapText="1"/>
    </xf>
    <xf numFmtId="43" fontId="2" fillId="2" borderId="0" xfId="4" applyFont="1" applyFill="1" applyAlignment="1">
      <alignment vertical="center" wrapText="1"/>
    </xf>
    <xf numFmtId="43" fontId="2" fillId="2" borderId="0" xfId="0" applyNumberFormat="1" applyFont="1" applyFill="1" applyAlignment="1">
      <alignment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66" fontId="4" fillId="0" borderId="58" xfId="0" applyNumberFormat="1" applyFont="1" applyBorder="1" applyAlignment="1">
      <alignment horizontal="center" vertical="center" wrapText="1"/>
    </xf>
    <xf numFmtId="166" fontId="4" fillId="0" borderId="59" xfId="0" applyNumberFormat="1" applyFont="1" applyBorder="1" applyAlignment="1">
      <alignment horizontal="center" vertical="center" wrapText="1"/>
    </xf>
    <xf numFmtId="9" fontId="4" fillId="2" borderId="52" xfId="2" applyFont="1" applyFill="1" applyBorder="1" applyAlignment="1">
      <alignment horizontal="left" vertical="center"/>
    </xf>
    <xf numFmtId="9" fontId="4" fillId="2" borderId="0" xfId="2" applyFont="1" applyFill="1" applyBorder="1" applyAlignment="1">
      <alignment horizontal="left" vertical="center"/>
    </xf>
    <xf numFmtId="166" fontId="4" fillId="2" borderId="62" xfId="2" applyNumberFormat="1" applyFont="1" applyFill="1" applyBorder="1" applyAlignment="1">
      <alignment horizontal="center" vertical="center" wrapText="1"/>
    </xf>
    <xf numFmtId="9" fontId="4" fillId="2" borderId="36" xfId="2" applyFont="1" applyFill="1" applyBorder="1" applyAlignment="1">
      <alignment horizontal="center" vertical="center" wrapText="1"/>
    </xf>
    <xf numFmtId="166" fontId="4" fillId="2" borderId="31" xfId="0" applyNumberFormat="1" applyFont="1" applyFill="1" applyBorder="1" applyAlignment="1">
      <alignment horizontal="center" vertical="center" wrapText="1"/>
    </xf>
    <xf numFmtId="166" fontId="4" fillId="2" borderId="36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2" xfId="0" applyFont="1" applyFill="1" applyBorder="1" applyAlignment="1">
      <alignment horizontal="left" vertical="center" wrapText="1"/>
    </xf>
    <xf numFmtId="0" fontId="4" fillId="2" borderId="83" xfId="0" applyFont="1" applyFill="1" applyBorder="1" applyAlignment="1">
      <alignment horizontal="right" vertical="center" wrapText="1"/>
    </xf>
    <xf numFmtId="166" fontId="4" fillId="0" borderId="83" xfId="0" applyNumberFormat="1" applyFont="1" applyBorder="1" applyAlignment="1">
      <alignment horizontal="center" vertical="center" wrapText="1"/>
    </xf>
    <xf numFmtId="166" fontId="4" fillId="0" borderId="84" xfId="0" applyNumberFormat="1" applyFont="1" applyBorder="1" applyAlignment="1">
      <alignment horizontal="center" vertical="center" wrapText="1"/>
    </xf>
    <xf numFmtId="166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166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6" xfId="0" applyNumberFormat="1" applyFont="1" applyFill="1" applyBorder="1" applyAlignment="1" applyProtection="1">
      <alignment horizontal="center" vertical="center" wrapText="1"/>
      <protection locked="0"/>
    </xf>
    <xf numFmtId="168" fontId="2" fillId="3" borderId="9" xfId="2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10" fillId="2" borderId="28" xfId="3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 wrapText="1"/>
    </xf>
    <xf numFmtId="1" fontId="2" fillId="3" borderId="91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166" fontId="2" fillId="3" borderId="92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93" xfId="2" applyNumberFormat="1" applyFont="1" applyFill="1" applyBorder="1" applyAlignment="1" applyProtection="1">
      <alignment horizontal="center" vertical="center" wrapText="1"/>
      <protection locked="0"/>
    </xf>
    <xf numFmtId="166" fontId="4" fillId="2" borderId="94" xfId="0" applyNumberFormat="1" applyFont="1" applyFill="1" applyBorder="1" applyAlignment="1">
      <alignment horizontal="center" vertical="center" wrapText="1"/>
    </xf>
    <xf numFmtId="166" fontId="4" fillId="2" borderId="95" xfId="0" applyNumberFormat="1" applyFont="1" applyFill="1" applyBorder="1" applyAlignment="1">
      <alignment horizontal="center" vertical="center" wrapText="1"/>
    </xf>
    <xf numFmtId="166" fontId="4" fillId="2" borderId="96" xfId="0" applyNumberFormat="1" applyFont="1" applyFill="1" applyBorder="1" applyAlignment="1">
      <alignment horizontal="center" vertical="center" wrapText="1"/>
    </xf>
    <xf numFmtId="166" fontId="4" fillId="2" borderId="97" xfId="0" applyNumberFormat="1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6" fontId="4" fillId="0" borderId="30" xfId="0" applyNumberFormat="1" applyFont="1" applyBorder="1" applyAlignment="1">
      <alignment horizontal="center" vertical="center" wrapText="1"/>
    </xf>
    <xf numFmtId="166" fontId="4" fillId="0" borderId="72" xfId="0" applyNumberFormat="1" applyFont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right" vertical="center" wrapText="1"/>
    </xf>
    <xf numFmtId="166" fontId="2" fillId="0" borderId="42" xfId="0" applyNumberFormat="1" applyFont="1" applyBorder="1" applyAlignment="1" applyProtection="1">
      <alignment horizontal="center" vertical="center" wrapText="1"/>
      <protection locked="0"/>
    </xf>
    <xf numFmtId="166" fontId="2" fillId="0" borderId="51" xfId="0" applyNumberFormat="1" applyFont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166" fontId="4" fillId="2" borderId="81" xfId="1" applyNumberFormat="1" applyFont="1" applyFill="1" applyBorder="1" applyAlignment="1">
      <alignment horizontal="center" vertical="center" wrapText="1"/>
    </xf>
    <xf numFmtId="166" fontId="4" fillId="2" borderId="82" xfId="1" applyNumberFormat="1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5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8" xfId="0" applyFont="1" applyFill="1" applyBorder="1" applyAlignment="1">
      <alignment horizontal="left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166" fontId="4" fillId="2" borderId="62" xfId="0" applyNumberFormat="1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right" vertical="center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1" fontId="2" fillId="3" borderId="29" xfId="0" applyNumberFormat="1" applyFont="1" applyFill="1" applyBorder="1" applyAlignment="1" applyProtection="1">
      <alignment horizontal="center" vertical="center"/>
      <protection locked="0"/>
    </xf>
    <xf numFmtId="1" fontId="2" fillId="3" borderId="38" xfId="0" applyNumberFormat="1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1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0" fontId="2" fillId="3" borderId="105" xfId="0" applyFont="1" applyFill="1" applyBorder="1" applyAlignment="1" applyProtection="1">
      <alignment horizontal="left" vertical="center" wrapText="1"/>
      <protection locked="0"/>
    </xf>
    <xf numFmtId="0" fontId="2" fillId="3" borderId="10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14" fontId="2" fillId="0" borderId="0" xfId="0" applyNumberFormat="1" applyFont="1" applyAlignment="1">
      <alignment horizontal="center" vertical="center" wrapText="1"/>
    </xf>
    <xf numFmtId="14" fontId="2" fillId="0" borderId="53" xfId="0" applyNumberFormat="1" applyFont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2" borderId="77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62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166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2" fontId="4" fillId="2" borderId="62" xfId="4" applyNumberFormat="1" applyFont="1" applyFill="1" applyBorder="1" applyAlignment="1" applyProtection="1">
      <alignment horizontal="center" vertical="center" wrapText="1"/>
    </xf>
    <xf numFmtId="2" fontId="4" fillId="2" borderId="117" xfId="4" applyNumberFormat="1" applyFont="1" applyFill="1" applyBorder="1" applyAlignment="1" applyProtection="1">
      <alignment horizontal="center"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166" fontId="2" fillId="2" borderId="62" xfId="0" applyNumberFormat="1" applyFont="1" applyFill="1" applyBorder="1" applyAlignment="1">
      <alignment horizontal="center" vertical="center" wrapText="1"/>
    </xf>
    <xf numFmtId="166" fontId="2" fillId="2" borderId="117" xfId="0" applyNumberFormat="1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14" xfId="0" applyFont="1" applyBorder="1" applyAlignment="1" applyProtection="1">
      <alignment horizontal="left" vertical="center"/>
      <protection locked="0"/>
    </xf>
    <xf numFmtId="0" fontId="2" fillId="2" borderId="107" xfId="0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169" fontId="2" fillId="0" borderId="13" xfId="0" applyNumberFormat="1" applyFont="1" applyBorder="1" applyAlignment="1" applyProtection="1">
      <alignment horizontal="left" vertical="center"/>
      <protection locked="0"/>
    </xf>
    <xf numFmtId="169" fontId="2" fillId="0" borderId="107" xfId="0" applyNumberFormat="1" applyFont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122" xfId="0" applyFont="1" applyBorder="1" applyAlignment="1" applyProtection="1">
      <alignment horizontal="left" vertical="center"/>
      <protection locked="0"/>
    </xf>
    <xf numFmtId="169" fontId="2" fillId="0" borderId="0" xfId="0" applyNumberFormat="1" applyFont="1" applyAlignment="1" applyProtection="1">
      <alignment horizontal="left" vertical="center"/>
      <protection locked="0"/>
    </xf>
    <xf numFmtId="169" fontId="2" fillId="0" borderId="4" xfId="0" applyNumberFormat="1" applyFont="1" applyBorder="1" applyAlignment="1" applyProtection="1">
      <alignment horizontal="left" vertical="center"/>
      <protection locked="0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2" fillId="2" borderId="11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horizontal="left" vertical="center" wrapText="1"/>
    </xf>
    <xf numFmtId="166" fontId="4" fillId="2" borderId="117" xfId="0" applyNumberFormat="1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4" fillId="2" borderId="126" xfId="0" applyFont="1" applyFill="1" applyBorder="1" applyAlignment="1">
      <alignment horizontal="right" vertical="center"/>
    </xf>
    <xf numFmtId="0" fontId="4" fillId="2" borderId="119" xfId="0" applyFont="1" applyFill="1" applyBorder="1" applyAlignment="1">
      <alignment horizontal="right" vertical="center"/>
    </xf>
    <xf numFmtId="0" fontId="0" fillId="0" borderId="119" xfId="0" applyBorder="1" applyAlignment="1">
      <alignment horizontal="right" vertical="center"/>
    </xf>
    <xf numFmtId="0" fontId="0" fillId="0" borderId="127" xfId="0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 wrapText="1"/>
    </xf>
    <xf numFmtId="0" fontId="0" fillId="0" borderId="11" xfId="0" applyBorder="1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5" fillId="4" borderId="128" xfId="0" applyFont="1" applyFill="1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0" fillId="0" borderId="117" xfId="0" applyBorder="1" applyAlignment="1">
      <alignment horizontal="center" vertical="center" wrapText="1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166" fontId="2" fillId="0" borderId="29" xfId="0" applyNumberFormat="1" applyFont="1" applyBorder="1" applyAlignment="1">
      <alignment horizontal="center" vertical="center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166" fontId="2" fillId="0" borderId="38" xfId="0" applyNumberFormat="1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165" fontId="2" fillId="0" borderId="29" xfId="0" applyNumberFormat="1" applyFont="1" applyBorder="1" applyAlignment="1">
      <alignment horizontal="left" vertical="center"/>
    </xf>
    <xf numFmtId="165" fontId="2" fillId="0" borderId="38" xfId="0" applyNumberFormat="1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2" borderId="111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left" vertical="center"/>
    </xf>
    <xf numFmtId="0" fontId="2" fillId="0" borderId="112" xfId="0" applyFont="1" applyBorder="1" applyAlignment="1">
      <alignment horizontal="left" vertical="center" wrapText="1"/>
    </xf>
    <xf numFmtId="0" fontId="2" fillId="0" borderId="113" xfId="0" applyFont="1" applyBorder="1" applyAlignment="1">
      <alignment horizontal="left" vertical="center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125" xfId="0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7" xfId="0" applyFont="1" applyFill="1" applyBorder="1" applyAlignment="1">
      <alignment horizont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5" fillId="4" borderId="18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C0A82"/>
      <color rgb="FFCCC0D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'Expenditure Profile'!$E$16:$H$16</c:f>
              <c:strCache>
                <c:ptCount val="1"/>
                <c:pt idx="0">
                  <c:v>Total Project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Profile'!$G$17:$G$33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05-40AE-9143-00DD6D9E364D}"/>
            </c:ext>
          </c:extLst>
        </c:ser>
        <c:ser>
          <c:idx val="7"/>
          <c:order val="7"/>
          <c:tx>
            <c:strRef>
              <c:f>'Expenditure Profile'!$I$16:$L$16</c:f>
              <c:strCache>
                <c:ptCount val="1"/>
                <c:pt idx="0">
                  <c:v>Final Account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Profile'!$K$17:$K$33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05-40AE-9143-00DD6D9E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13064"/>
        <c:axId val="114831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'Expenditure Profile'!$D$17:$D$33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805-40AE-9143-00DD6D9E364D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Profile'!$E$17:$E$33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05-40AE-9143-00DD6D9E364D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Profile'!$F$17:$F$33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05-40AE-9143-00DD6D9E364D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Profile'!$H$17:$H$33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05-40AE-9143-00DD6D9E364D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Profile'!$I$17:$I$33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05-40AE-9143-00DD6D9E364D}"/>
                  </c:ext>
                </c:extLst>
              </c15:ser>
            </c15:filteredLineSeries>
            <c15:filteredLine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Profile'!$J$17:$J$33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05-40AE-9143-00DD6D9E364D}"/>
                  </c:ext>
                </c:extLst>
              </c15:ser>
            </c15:filteredLineSeries>
            <c15:filteredLine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Profile'!$L$17:$L$33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05-40AE-9143-00DD6D9E364D}"/>
                  </c:ext>
                </c:extLst>
              </c15:ser>
            </c15:filteredLineSeries>
          </c:ext>
        </c:extLst>
      </c:lineChart>
      <c:catAx>
        <c:axId val="1148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0112"/>
        <c:crosses val="autoZero"/>
        <c:auto val="1"/>
        <c:lblAlgn val="ctr"/>
        <c:lblOffset val="100"/>
        <c:noMultiLvlLbl val="0"/>
      </c:catAx>
      <c:valAx>
        <c:axId val="11483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214197</xdr:colOff>
      <xdr:row>4</xdr:row>
      <xdr:rowOff>180724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80341</xdr:colOff>
      <xdr:row>0</xdr:row>
      <xdr:rowOff>128381</xdr:rowOff>
    </xdr:from>
    <xdr:to>
      <xdr:col>12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15240</xdr:rowOff>
    </xdr:from>
    <xdr:to>
      <xdr:col>11</xdr:col>
      <xdr:colOff>815340</xdr:colOff>
      <xdr:row>52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3334A-2BBC-C2BE-EB66-7F49BCB4F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54144</xdr:colOff>
      <xdr:row>5</xdr:row>
      <xdr:rowOff>97737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P147"/>
  <sheetViews>
    <sheetView showZeros="0" tabSelected="1" zoomScale="90" zoomScaleNormal="90" zoomScaleSheetLayoutView="100" workbookViewId="0">
      <selection activeCell="K10" sqref="K10:L10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7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9.28515625" style="3" customWidth="1"/>
    <col min="11" max="12" width="11.140625" style="3" customWidth="1"/>
    <col min="13" max="14" width="2.28515625" style="3" hidden="1" customWidth="1"/>
    <col min="15" max="15" width="0" style="148" hidden="1" customWidth="1"/>
    <col min="16" max="16" width="2.28515625" style="3" customWidth="1"/>
    <col min="17" max="16384" width="9.140625" style="3"/>
  </cols>
  <sheetData>
    <row r="2" spans="2:12" ht="15.75" customHeight="1" x14ac:dyDescent="0.25">
      <c r="B2" s="299" t="s">
        <v>71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</row>
    <row r="3" spans="2:12" ht="15" customHeight="1" x14ac:dyDescent="0.25"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</row>
    <row r="4" spans="2:12" ht="27.75" customHeight="1" x14ac:dyDescent="0.25"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</row>
    <row r="5" spans="2:12" ht="15" customHeight="1" x14ac:dyDescent="0.25"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</row>
    <row r="6" spans="2:12" ht="6" customHeight="1" x14ac:dyDescent="0.25"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</row>
    <row r="7" spans="2:12" ht="38.25" customHeight="1" thickBot="1" x14ac:dyDescent="0.3">
      <c r="B7" s="300" t="s">
        <v>154</v>
      </c>
      <c r="C7" s="300"/>
      <c r="D7" s="300"/>
      <c r="E7" s="300"/>
      <c r="F7" s="300"/>
      <c r="G7" s="300"/>
      <c r="H7" s="300"/>
      <c r="I7" s="300"/>
      <c r="J7" s="300"/>
      <c r="K7" s="300"/>
      <c r="L7" s="300"/>
    </row>
    <row r="8" spans="2:12" ht="15" customHeight="1" x14ac:dyDescent="0.25">
      <c r="B8" s="301" t="s">
        <v>7</v>
      </c>
      <c r="C8" s="302"/>
      <c r="D8" s="302"/>
      <c r="E8" s="303"/>
      <c r="F8" s="304"/>
      <c r="G8" s="304"/>
      <c r="H8" s="304"/>
      <c r="I8" s="304"/>
      <c r="J8" s="304"/>
      <c r="K8" s="304"/>
      <c r="L8" s="305"/>
    </row>
    <row r="9" spans="2:12" ht="6.75" customHeight="1" x14ac:dyDescent="0.25">
      <c r="B9" s="314"/>
      <c r="C9" s="315"/>
      <c r="D9" s="315"/>
      <c r="E9" s="315"/>
      <c r="F9" s="315"/>
      <c r="G9" s="315"/>
      <c r="H9" s="315"/>
      <c r="I9" s="315"/>
      <c r="J9" s="315"/>
      <c r="K9" s="315"/>
      <c r="L9" s="316"/>
    </row>
    <row r="10" spans="2:12" ht="27" customHeight="1" x14ac:dyDescent="0.25">
      <c r="B10" s="306" t="s">
        <v>95</v>
      </c>
      <c r="C10" s="307"/>
      <c r="D10" s="307"/>
      <c r="E10" s="308"/>
      <c r="F10" s="309"/>
      <c r="G10" s="310"/>
      <c r="H10" s="307" t="s">
        <v>105</v>
      </c>
      <c r="I10" s="307"/>
      <c r="J10" s="307"/>
      <c r="K10" s="308"/>
      <c r="L10" s="311"/>
    </row>
    <row r="11" spans="2:12" ht="6.75" customHeight="1" x14ac:dyDescent="0.25">
      <c r="B11" s="314"/>
      <c r="C11" s="315"/>
      <c r="D11" s="315"/>
      <c r="E11" s="315"/>
      <c r="F11" s="315"/>
      <c r="G11" s="315"/>
      <c r="H11" s="315"/>
      <c r="I11" s="315"/>
      <c r="J11" s="315"/>
      <c r="K11" s="315"/>
      <c r="L11" s="316"/>
    </row>
    <row r="12" spans="2:12" ht="15" customHeight="1" x14ac:dyDescent="0.25">
      <c r="B12" s="306" t="s">
        <v>119</v>
      </c>
      <c r="C12" s="307"/>
      <c r="D12" s="307"/>
      <c r="E12" s="308"/>
      <c r="F12" s="309"/>
      <c r="G12" s="310"/>
      <c r="H12" s="307" t="s">
        <v>152</v>
      </c>
      <c r="I12" s="307"/>
      <c r="J12" s="307"/>
      <c r="K12" s="323"/>
      <c r="L12" s="324"/>
    </row>
    <row r="13" spans="2:12" ht="6.75" customHeight="1" x14ac:dyDescent="0.25">
      <c r="B13" s="314"/>
      <c r="C13" s="315"/>
      <c r="D13" s="315"/>
      <c r="E13" s="315"/>
      <c r="F13" s="315"/>
      <c r="G13" s="315"/>
      <c r="H13" s="317"/>
      <c r="I13" s="317"/>
      <c r="J13" s="317"/>
      <c r="K13" s="317"/>
      <c r="L13" s="318"/>
    </row>
    <row r="14" spans="2:12" ht="13.15" customHeight="1" x14ac:dyDescent="0.25">
      <c r="B14" s="306" t="s">
        <v>0</v>
      </c>
      <c r="C14" s="307"/>
      <c r="D14" s="307"/>
      <c r="E14" s="308"/>
      <c r="F14" s="309"/>
      <c r="G14" s="310"/>
      <c r="H14" s="325"/>
      <c r="I14" s="326"/>
      <c r="J14" s="326"/>
      <c r="K14" s="312"/>
      <c r="L14" s="313"/>
    </row>
    <row r="15" spans="2:12" ht="6.75" customHeight="1" thickBot="1" x14ac:dyDescent="0.3">
      <c r="B15" s="319"/>
      <c r="C15" s="320"/>
      <c r="D15" s="320"/>
      <c r="E15" s="320"/>
      <c r="F15" s="320"/>
      <c r="G15" s="320"/>
      <c r="H15" s="321"/>
      <c r="I15" s="321"/>
      <c r="J15" s="321"/>
      <c r="K15" s="321"/>
      <c r="L15" s="322"/>
    </row>
    <row r="16" spans="2:12" x14ac:dyDescent="0.25">
      <c r="B16" s="65" t="s">
        <v>14</v>
      </c>
      <c r="C16" s="66"/>
      <c r="D16" s="66"/>
      <c r="E16" s="66"/>
      <c r="F16" s="66"/>
      <c r="G16" s="66"/>
      <c r="H16" s="66"/>
      <c r="I16" s="66"/>
      <c r="J16" s="66"/>
      <c r="K16" s="66"/>
      <c r="L16" s="67"/>
    </row>
    <row r="17" spans="2:16" ht="6.75" customHeight="1" x14ac:dyDescent="0.25">
      <c r="B17" s="54"/>
      <c r="L17" s="55"/>
      <c r="M17" s="144"/>
      <c r="N17" s="144"/>
      <c r="P17" s="144"/>
    </row>
    <row r="18" spans="2:16" ht="12.75" customHeight="1" x14ac:dyDescent="0.25">
      <c r="B18" s="188" t="s">
        <v>15</v>
      </c>
      <c r="C18" s="189"/>
      <c r="D18" s="189"/>
      <c r="E18" s="296"/>
      <c r="F18" s="296"/>
      <c r="G18" s="189" t="s">
        <v>48</v>
      </c>
      <c r="H18" s="189"/>
      <c r="I18" s="189"/>
      <c r="J18" s="189"/>
      <c r="K18" s="296"/>
      <c r="L18" s="297"/>
      <c r="M18" s="144"/>
      <c r="N18" s="144"/>
      <c r="P18" s="144"/>
    </row>
    <row r="19" spans="2:16" ht="6.75" customHeight="1" x14ac:dyDescent="0.25">
      <c r="B19" s="185"/>
      <c r="C19" s="186"/>
      <c r="D19" s="186"/>
      <c r="E19" s="186"/>
      <c r="F19" s="186"/>
      <c r="G19" s="186"/>
      <c r="H19" s="186"/>
      <c r="I19" s="186"/>
      <c r="J19" s="186"/>
      <c r="K19" s="186"/>
      <c r="L19" s="187"/>
      <c r="M19" s="144"/>
      <c r="N19" s="144"/>
      <c r="P19" s="144"/>
    </row>
    <row r="20" spans="2:16" ht="12.75" customHeight="1" x14ac:dyDescent="0.25">
      <c r="B20" s="188" t="s">
        <v>16</v>
      </c>
      <c r="C20" s="189"/>
      <c r="D20" s="189"/>
      <c r="E20" s="296"/>
      <c r="F20" s="296"/>
      <c r="G20" s="189" t="s">
        <v>49</v>
      </c>
      <c r="H20" s="189"/>
      <c r="I20" s="189"/>
      <c r="J20" s="189"/>
      <c r="K20" s="296" t="s">
        <v>88</v>
      </c>
      <c r="L20" s="297"/>
      <c r="M20" s="144"/>
      <c r="N20" s="144"/>
      <c r="P20" s="144"/>
    </row>
    <row r="21" spans="2:16" ht="6.75" customHeight="1" x14ac:dyDescent="0.25">
      <c r="B21" s="185"/>
      <c r="C21" s="186"/>
      <c r="D21" s="186"/>
      <c r="E21" s="186"/>
      <c r="F21" s="186"/>
      <c r="G21" s="186"/>
      <c r="H21" s="186"/>
      <c r="I21" s="186"/>
      <c r="J21" s="186"/>
      <c r="K21" s="186"/>
      <c r="L21" s="187"/>
      <c r="M21" s="144"/>
      <c r="N21" s="144"/>
      <c r="P21" s="144"/>
    </row>
    <row r="22" spans="2:16" x14ac:dyDescent="0.25">
      <c r="B22" s="188" t="s">
        <v>18</v>
      </c>
      <c r="C22" s="189"/>
      <c r="D22" s="189"/>
      <c r="E22" s="296"/>
      <c r="F22" s="296"/>
      <c r="G22" s="189" t="s">
        <v>50</v>
      </c>
      <c r="H22" s="189"/>
      <c r="I22" s="189"/>
      <c r="J22" s="189"/>
      <c r="K22" s="296" t="s">
        <v>88</v>
      </c>
      <c r="L22" s="297"/>
      <c r="M22" s="144"/>
      <c r="N22" s="144"/>
      <c r="O22" s="148" t="s">
        <v>88</v>
      </c>
      <c r="P22" s="144"/>
    </row>
    <row r="23" spans="2:16" ht="6.75" customHeight="1" x14ac:dyDescent="0.25">
      <c r="B23" s="100"/>
      <c r="C23" s="101"/>
      <c r="D23" s="101"/>
      <c r="E23" s="101"/>
      <c r="F23" s="101"/>
      <c r="G23" s="101"/>
      <c r="H23" s="101"/>
      <c r="I23" s="101"/>
      <c r="J23" s="101"/>
      <c r="K23" s="101"/>
      <c r="L23" s="102"/>
      <c r="M23" s="144"/>
      <c r="N23" s="144"/>
      <c r="O23" s="148" t="s">
        <v>89</v>
      </c>
      <c r="P23" s="144"/>
    </row>
    <row r="24" spans="2:16" x14ac:dyDescent="0.25">
      <c r="B24" s="188" t="s">
        <v>17</v>
      </c>
      <c r="C24" s="189"/>
      <c r="D24" s="189"/>
      <c r="E24" s="296"/>
      <c r="F24" s="296"/>
      <c r="G24" s="189" t="s">
        <v>51</v>
      </c>
      <c r="H24" s="189"/>
      <c r="I24" s="189"/>
      <c r="J24" s="189"/>
      <c r="K24" s="296" t="s">
        <v>89</v>
      </c>
      <c r="L24" s="297"/>
      <c r="M24" s="144"/>
      <c r="N24" s="144"/>
      <c r="P24" s="144"/>
    </row>
    <row r="25" spans="2:16" ht="6.75" customHeight="1" x14ac:dyDescent="0.25">
      <c r="B25" s="185"/>
      <c r="C25" s="186"/>
      <c r="D25" s="186"/>
      <c r="E25" s="186"/>
      <c r="F25" s="186"/>
      <c r="G25" s="186"/>
      <c r="H25" s="186"/>
      <c r="I25" s="186"/>
      <c r="J25" s="186"/>
      <c r="K25" s="186"/>
      <c r="L25" s="187"/>
      <c r="M25" s="144"/>
      <c r="N25" s="144"/>
      <c r="P25" s="144"/>
    </row>
    <row r="26" spans="2:16" x14ac:dyDescent="0.25">
      <c r="B26" s="188" t="s">
        <v>52</v>
      </c>
      <c r="C26" s="189"/>
      <c r="D26" s="189"/>
      <c r="E26" s="296"/>
      <c r="F26" s="296"/>
      <c r="G26" s="189" t="s">
        <v>53</v>
      </c>
      <c r="H26" s="189"/>
      <c r="I26" s="189"/>
      <c r="J26" s="189"/>
      <c r="K26" s="296" t="s">
        <v>89</v>
      </c>
      <c r="L26" s="297"/>
      <c r="M26" s="144"/>
      <c r="N26" s="144"/>
      <c r="P26" s="144"/>
    </row>
    <row r="27" spans="2:16" ht="6.75" customHeight="1" x14ac:dyDescent="0.25">
      <c r="B27" s="185"/>
      <c r="C27" s="186"/>
      <c r="D27" s="186"/>
      <c r="E27" s="186"/>
      <c r="F27" s="186"/>
      <c r="G27" s="186"/>
      <c r="H27" s="186"/>
      <c r="I27" s="186"/>
      <c r="J27" s="186"/>
      <c r="K27" s="186"/>
      <c r="L27" s="187"/>
      <c r="M27" s="144"/>
      <c r="N27" s="144"/>
      <c r="P27" s="144"/>
    </row>
    <row r="28" spans="2:16" ht="12.75" customHeight="1" x14ac:dyDescent="0.25">
      <c r="B28" s="188" t="s">
        <v>72</v>
      </c>
      <c r="C28" s="189"/>
      <c r="D28" s="189"/>
      <c r="E28" s="298"/>
      <c r="F28" s="296"/>
      <c r="G28" s="189" t="s">
        <v>73</v>
      </c>
      <c r="H28" s="189"/>
      <c r="I28" s="189"/>
      <c r="J28" s="189"/>
      <c r="K28" s="294"/>
      <c r="L28" s="295"/>
      <c r="M28" s="144"/>
      <c r="N28" s="144"/>
      <c r="P28" s="144"/>
    </row>
    <row r="29" spans="2:16" ht="6.75" customHeight="1" x14ac:dyDescent="0.25">
      <c r="B29" s="185"/>
      <c r="C29" s="186"/>
      <c r="D29" s="186"/>
      <c r="E29" s="186"/>
      <c r="F29" s="186"/>
      <c r="G29" s="186"/>
      <c r="H29" s="186"/>
      <c r="I29" s="186"/>
      <c r="J29" s="186"/>
      <c r="K29" s="186"/>
      <c r="L29" s="187"/>
      <c r="M29" s="144"/>
      <c r="N29" s="144"/>
      <c r="P29" s="144"/>
    </row>
    <row r="30" spans="2:16" ht="14.45" customHeight="1" x14ac:dyDescent="0.25">
      <c r="B30" s="188" t="s">
        <v>106</v>
      </c>
      <c r="C30" s="189"/>
      <c r="D30" s="189"/>
      <c r="E30" s="190"/>
      <c r="F30" s="191"/>
      <c r="G30" s="191"/>
      <c r="H30" s="191"/>
      <c r="I30" s="191"/>
      <c r="J30" s="191"/>
      <c r="K30" s="191"/>
      <c r="L30" s="192"/>
      <c r="M30" s="144"/>
      <c r="N30" s="144"/>
      <c r="P30" s="144"/>
    </row>
    <row r="31" spans="2:16" ht="6.75" customHeight="1" thickBot="1" x14ac:dyDescent="0.3">
      <c r="B31" s="288"/>
      <c r="C31" s="289"/>
      <c r="D31" s="289"/>
      <c r="E31" s="289"/>
      <c r="F31" s="289"/>
      <c r="G31" s="289"/>
      <c r="H31" s="289"/>
      <c r="I31" s="289"/>
      <c r="J31" s="289"/>
      <c r="K31" s="289"/>
      <c r="L31" s="290"/>
      <c r="M31" s="144"/>
      <c r="N31" s="144"/>
      <c r="P31" s="144"/>
    </row>
    <row r="32" spans="2:16" s="46" customFormat="1" ht="15" customHeight="1" x14ac:dyDescent="0.25">
      <c r="B32" s="291">
        <v>1</v>
      </c>
      <c r="C32" s="283" t="s">
        <v>8</v>
      </c>
      <c r="D32" s="283"/>
      <c r="E32" s="283"/>
      <c r="F32" s="283"/>
      <c r="G32" s="283"/>
      <c r="H32" s="283"/>
      <c r="I32" s="283"/>
      <c r="J32" s="283"/>
      <c r="K32" s="283"/>
      <c r="L32" s="284"/>
      <c r="M32" s="145"/>
      <c r="N32" s="145"/>
      <c r="O32" s="149"/>
      <c r="P32" s="145"/>
    </row>
    <row r="33" spans="2:16" ht="29.1" customHeight="1" x14ac:dyDescent="0.25">
      <c r="B33" s="292"/>
      <c r="C33" s="52" t="s">
        <v>9</v>
      </c>
      <c r="D33" s="331" t="s">
        <v>1</v>
      </c>
      <c r="E33" s="332"/>
      <c r="F33" s="332"/>
      <c r="G33" s="332"/>
      <c r="H33" s="332"/>
      <c r="I33" s="332"/>
      <c r="J33" s="333"/>
      <c r="K33" s="242" t="s">
        <v>78</v>
      </c>
      <c r="L33" s="243"/>
      <c r="M33" s="144"/>
      <c r="N33" s="144"/>
      <c r="P33" s="144"/>
    </row>
    <row r="34" spans="2:16" ht="15" customHeight="1" x14ac:dyDescent="0.25">
      <c r="B34" s="292"/>
      <c r="C34" s="210" t="s">
        <v>90</v>
      </c>
      <c r="D34" s="210"/>
      <c r="E34" s="210"/>
      <c r="F34" s="210"/>
      <c r="G34" s="210"/>
      <c r="H34" s="210"/>
      <c r="I34" s="210"/>
      <c r="J34" s="210"/>
      <c r="K34" s="211">
        <v>0</v>
      </c>
      <c r="L34" s="212"/>
      <c r="M34" s="144"/>
      <c r="N34" s="144"/>
      <c r="P34" s="144"/>
    </row>
    <row r="35" spans="2:16" x14ac:dyDescent="0.25">
      <c r="B35" s="292"/>
      <c r="C35" s="106">
        <v>1.1000000000000001</v>
      </c>
      <c r="D35" s="285" t="s">
        <v>62</v>
      </c>
      <c r="E35" s="286"/>
      <c r="F35" s="286"/>
      <c r="G35" s="286"/>
      <c r="H35" s="286"/>
      <c r="I35" s="286"/>
      <c r="J35" s="287"/>
      <c r="K35" s="213"/>
      <c r="L35" s="214"/>
      <c r="M35" s="144"/>
      <c r="N35" s="144"/>
      <c r="P35" s="144"/>
    </row>
    <row r="36" spans="2:16" x14ac:dyDescent="0.25">
      <c r="B36" s="292"/>
      <c r="C36" s="106">
        <v>1.2</v>
      </c>
      <c r="D36" s="285" t="s">
        <v>63</v>
      </c>
      <c r="E36" s="286"/>
      <c r="F36" s="286"/>
      <c r="G36" s="286"/>
      <c r="H36" s="286"/>
      <c r="I36" s="286"/>
      <c r="J36" s="287"/>
      <c r="K36" s="215"/>
      <c r="L36" s="216"/>
      <c r="M36" s="144"/>
      <c r="N36" s="144"/>
      <c r="P36" s="144"/>
    </row>
    <row r="37" spans="2:16" ht="12.75" customHeight="1" x14ac:dyDescent="0.25">
      <c r="B37" s="292"/>
      <c r="C37" s="106">
        <v>1.3</v>
      </c>
      <c r="D37" s="285" t="s">
        <v>64</v>
      </c>
      <c r="E37" s="286"/>
      <c r="F37" s="286"/>
      <c r="G37" s="286"/>
      <c r="H37" s="286"/>
      <c r="I37" s="286"/>
      <c r="J37" s="287"/>
      <c r="K37" s="213"/>
      <c r="L37" s="214"/>
    </row>
    <row r="38" spans="2:16" ht="12.75" customHeight="1" x14ac:dyDescent="0.25">
      <c r="B38" s="292"/>
      <c r="C38" s="106">
        <v>1.4</v>
      </c>
      <c r="D38" s="285" t="s">
        <v>97</v>
      </c>
      <c r="E38" s="286"/>
      <c r="F38" s="286"/>
      <c r="G38" s="286"/>
      <c r="H38" s="286"/>
      <c r="I38" s="286"/>
      <c r="J38" s="287"/>
      <c r="K38" s="213"/>
      <c r="L38" s="214"/>
    </row>
    <row r="39" spans="2:16" x14ac:dyDescent="0.25">
      <c r="B39" s="292"/>
      <c r="C39" s="330"/>
      <c r="D39" s="315"/>
      <c r="E39" s="315"/>
      <c r="F39" s="315"/>
      <c r="G39" s="315"/>
      <c r="H39" s="315"/>
      <c r="I39" s="315"/>
      <c r="J39" s="315"/>
      <c r="K39" s="315"/>
      <c r="L39" s="316"/>
    </row>
    <row r="40" spans="2:16" ht="14.45" customHeight="1" x14ac:dyDescent="0.25">
      <c r="B40" s="292"/>
      <c r="C40" s="210" t="s">
        <v>125</v>
      </c>
      <c r="D40" s="210"/>
      <c r="E40" s="210"/>
      <c r="F40" s="210"/>
      <c r="G40" s="210"/>
      <c r="H40" s="210"/>
      <c r="I40" s="210"/>
      <c r="J40" s="210"/>
      <c r="K40" s="211"/>
      <c r="L40" s="212"/>
    </row>
    <row r="41" spans="2:16" ht="15" customHeight="1" x14ac:dyDescent="0.25">
      <c r="B41" s="292"/>
      <c r="C41" s="106">
        <v>1.5</v>
      </c>
      <c r="D41" s="285" t="s">
        <v>35</v>
      </c>
      <c r="E41" s="286"/>
      <c r="F41" s="286"/>
      <c r="G41" s="286"/>
      <c r="H41" s="286"/>
      <c r="I41" s="286"/>
      <c r="J41" s="287"/>
      <c r="K41" s="213">
        <v>0</v>
      </c>
      <c r="L41" s="214"/>
    </row>
    <row r="42" spans="2:16" ht="15" customHeight="1" x14ac:dyDescent="0.25">
      <c r="B42" s="292"/>
      <c r="C42" s="106">
        <v>1.6</v>
      </c>
      <c r="D42" s="285" t="s">
        <v>36</v>
      </c>
      <c r="E42" s="286"/>
      <c r="F42" s="286"/>
      <c r="G42" s="286"/>
      <c r="H42" s="286"/>
      <c r="I42" s="286"/>
      <c r="J42" s="287"/>
      <c r="K42" s="213">
        <v>0</v>
      </c>
      <c r="L42" s="214"/>
    </row>
    <row r="43" spans="2:16" ht="15" customHeight="1" x14ac:dyDescent="0.25">
      <c r="B43" s="292"/>
      <c r="C43" s="106">
        <v>1.7</v>
      </c>
      <c r="D43" s="285" t="s">
        <v>59</v>
      </c>
      <c r="E43" s="286"/>
      <c r="F43" s="286"/>
      <c r="G43" s="286"/>
      <c r="H43" s="286"/>
      <c r="I43" s="286"/>
      <c r="J43" s="287"/>
      <c r="K43" s="213">
        <v>0</v>
      </c>
      <c r="L43" s="214"/>
    </row>
    <row r="44" spans="2:16" ht="15" customHeight="1" x14ac:dyDescent="0.25">
      <c r="B44" s="292"/>
      <c r="C44" s="106">
        <v>1.8</v>
      </c>
      <c r="D44" s="285" t="s">
        <v>37</v>
      </c>
      <c r="E44" s="286"/>
      <c r="F44" s="286"/>
      <c r="G44" s="286"/>
      <c r="H44" s="286"/>
      <c r="I44" s="286"/>
      <c r="J44" s="287"/>
      <c r="K44" s="213">
        <v>0</v>
      </c>
      <c r="L44" s="214"/>
    </row>
    <row r="45" spans="2:16" ht="15" customHeight="1" x14ac:dyDescent="0.25">
      <c r="B45" s="292"/>
      <c r="C45" s="106">
        <v>1.9</v>
      </c>
      <c r="D45" s="285" t="s">
        <v>38</v>
      </c>
      <c r="E45" s="286"/>
      <c r="F45" s="286"/>
      <c r="G45" s="286"/>
      <c r="H45" s="286"/>
      <c r="I45" s="286"/>
      <c r="J45" s="287"/>
      <c r="K45" s="213">
        <v>0</v>
      </c>
      <c r="L45" s="214"/>
    </row>
    <row r="46" spans="2:16" ht="15" customHeight="1" x14ac:dyDescent="0.25">
      <c r="B46" s="292"/>
      <c r="C46" s="53" t="s">
        <v>65</v>
      </c>
      <c r="D46" s="285" t="s">
        <v>39</v>
      </c>
      <c r="E46" s="286"/>
      <c r="F46" s="286"/>
      <c r="G46" s="286"/>
      <c r="H46" s="286"/>
      <c r="I46" s="286"/>
      <c r="J46" s="287"/>
      <c r="K46" s="213">
        <v>0</v>
      </c>
      <c r="L46" s="214"/>
    </row>
    <row r="47" spans="2:16" ht="15" customHeight="1" x14ac:dyDescent="0.25">
      <c r="B47" s="292"/>
      <c r="C47" s="53" t="s">
        <v>66</v>
      </c>
      <c r="D47" s="285" t="s">
        <v>40</v>
      </c>
      <c r="E47" s="286"/>
      <c r="F47" s="286"/>
      <c r="G47" s="286"/>
      <c r="H47" s="286"/>
      <c r="I47" s="286"/>
      <c r="J47" s="287"/>
      <c r="K47" s="213">
        <v>0</v>
      </c>
      <c r="L47" s="214"/>
    </row>
    <row r="48" spans="2:16" ht="15" customHeight="1" x14ac:dyDescent="0.25">
      <c r="B48" s="292"/>
      <c r="C48" s="53" t="s">
        <v>67</v>
      </c>
      <c r="D48" s="285" t="s">
        <v>60</v>
      </c>
      <c r="E48" s="286"/>
      <c r="F48" s="286"/>
      <c r="G48" s="286"/>
      <c r="H48" s="286"/>
      <c r="I48" s="286"/>
      <c r="J48" s="287"/>
      <c r="K48" s="213">
        <v>0</v>
      </c>
      <c r="L48" s="214"/>
    </row>
    <row r="49" spans="2:15" ht="15" customHeight="1" x14ac:dyDescent="0.25">
      <c r="B49" s="292"/>
      <c r="C49" s="53" t="s">
        <v>68</v>
      </c>
      <c r="D49" s="285" t="s">
        <v>110</v>
      </c>
      <c r="E49" s="286"/>
      <c r="F49" s="286"/>
      <c r="G49" s="286"/>
      <c r="H49" s="286"/>
      <c r="I49" s="286"/>
      <c r="J49" s="287"/>
      <c r="K49" s="213">
        <v>0</v>
      </c>
      <c r="L49" s="214"/>
    </row>
    <row r="50" spans="2:15" ht="15" customHeight="1" x14ac:dyDescent="0.25">
      <c r="B50" s="292"/>
      <c r="C50" s="53" t="s">
        <v>69</v>
      </c>
      <c r="D50" s="285" t="s">
        <v>111</v>
      </c>
      <c r="E50" s="286"/>
      <c r="F50" s="286"/>
      <c r="G50" s="286"/>
      <c r="H50" s="286"/>
      <c r="I50" s="286"/>
      <c r="J50" s="287"/>
      <c r="K50" s="213">
        <v>0</v>
      </c>
      <c r="L50" s="214"/>
    </row>
    <row r="51" spans="2:15" ht="15" customHeight="1" x14ac:dyDescent="0.25">
      <c r="B51" s="292"/>
      <c r="C51" s="53" t="s">
        <v>70</v>
      </c>
      <c r="D51" s="285" t="s">
        <v>112</v>
      </c>
      <c r="E51" s="286"/>
      <c r="F51" s="286"/>
      <c r="G51" s="286"/>
      <c r="H51" s="286"/>
      <c r="I51" s="286"/>
      <c r="J51" s="287"/>
      <c r="K51" s="213">
        <v>0</v>
      </c>
      <c r="L51" s="214"/>
    </row>
    <row r="52" spans="2:15" ht="15" customHeight="1" x14ac:dyDescent="0.25">
      <c r="B52" s="292"/>
      <c r="C52" s="53" t="s">
        <v>98</v>
      </c>
      <c r="D52" s="285" t="s">
        <v>113</v>
      </c>
      <c r="E52" s="286"/>
      <c r="F52" s="286"/>
      <c r="G52" s="286"/>
      <c r="H52" s="286"/>
      <c r="I52" s="286"/>
      <c r="J52" s="287"/>
      <c r="K52" s="213">
        <v>0</v>
      </c>
      <c r="L52" s="214"/>
    </row>
    <row r="53" spans="2:15" ht="15" customHeight="1" x14ac:dyDescent="0.25">
      <c r="B53" s="292"/>
      <c r="C53" s="53" t="s">
        <v>99</v>
      </c>
      <c r="D53" s="285" t="s">
        <v>116</v>
      </c>
      <c r="E53" s="286"/>
      <c r="F53" s="286"/>
      <c r="G53" s="286"/>
      <c r="H53" s="286"/>
      <c r="I53" s="286"/>
      <c r="J53" s="287"/>
      <c r="K53" s="213">
        <v>0</v>
      </c>
      <c r="L53" s="214"/>
    </row>
    <row r="54" spans="2:15" ht="15" customHeight="1" x14ac:dyDescent="0.25">
      <c r="B54" s="292"/>
      <c r="C54" s="53" t="s">
        <v>114</v>
      </c>
      <c r="D54" s="285" t="s">
        <v>96</v>
      </c>
      <c r="E54" s="286"/>
      <c r="F54" s="286"/>
      <c r="G54" s="286"/>
      <c r="H54" s="286"/>
      <c r="I54" s="286"/>
      <c r="J54" s="287"/>
      <c r="K54" s="213">
        <v>0</v>
      </c>
      <c r="L54" s="214"/>
    </row>
    <row r="55" spans="2:15" ht="15" customHeight="1" x14ac:dyDescent="0.25">
      <c r="B55" s="292"/>
      <c r="C55" s="53" t="s">
        <v>115</v>
      </c>
      <c r="D55" s="285" t="s">
        <v>118</v>
      </c>
      <c r="E55" s="286"/>
      <c r="F55" s="286"/>
      <c r="G55" s="286"/>
      <c r="H55" s="286"/>
      <c r="I55" s="286"/>
      <c r="J55" s="287"/>
      <c r="K55" s="213">
        <v>0</v>
      </c>
      <c r="L55" s="214"/>
    </row>
    <row r="56" spans="2:15" s="46" customFormat="1" ht="15" customHeight="1" thickBot="1" x14ac:dyDescent="0.3">
      <c r="B56" s="293"/>
      <c r="C56" s="245" t="s">
        <v>120</v>
      </c>
      <c r="D56" s="245"/>
      <c r="E56" s="245"/>
      <c r="F56" s="245"/>
      <c r="G56" s="245"/>
      <c r="H56" s="245"/>
      <c r="I56" s="245"/>
      <c r="J56" s="245"/>
      <c r="K56" s="193">
        <f>SUM(K34:L55)</f>
        <v>0</v>
      </c>
      <c r="L56" s="194"/>
      <c r="O56" s="149"/>
    </row>
    <row r="57" spans="2:15" s="46" customFormat="1" ht="15" customHeight="1" x14ac:dyDescent="0.25">
      <c r="B57" s="327">
        <v>2</v>
      </c>
      <c r="C57" s="248" t="s">
        <v>57</v>
      </c>
      <c r="D57" s="249"/>
      <c r="E57" s="249"/>
      <c r="F57" s="249"/>
      <c r="G57" s="249"/>
      <c r="H57" s="249"/>
      <c r="I57" s="249"/>
      <c r="J57" s="249"/>
      <c r="K57" s="249"/>
      <c r="L57" s="250"/>
      <c r="O57" s="149"/>
    </row>
    <row r="58" spans="2:15" ht="14.45" customHeight="1" x14ac:dyDescent="0.25">
      <c r="B58" s="292"/>
      <c r="C58" s="109">
        <v>2.1</v>
      </c>
      <c r="D58" s="244" t="s">
        <v>13</v>
      </c>
      <c r="E58" s="244"/>
      <c r="F58" s="244"/>
      <c r="G58" s="244"/>
      <c r="H58" s="244"/>
      <c r="I58" s="244"/>
      <c r="J58" s="244"/>
      <c r="K58" s="246">
        <f>SUM(K59:L65)</f>
        <v>0</v>
      </c>
      <c r="L58" s="247"/>
    </row>
    <row r="59" spans="2:15" ht="14.45" customHeight="1" x14ac:dyDescent="0.25">
      <c r="B59" s="292"/>
      <c r="C59" s="109" t="s">
        <v>130</v>
      </c>
      <c r="D59" s="334" t="s">
        <v>137</v>
      </c>
      <c r="E59" s="334"/>
      <c r="F59" s="334"/>
      <c r="G59" s="334"/>
      <c r="H59" s="334"/>
      <c r="I59" s="334"/>
      <c r="J59" s="334"/>
      <c r="K59" s="335">
        <v>0</v>
      </c>
      <c r="L59" s="335"/>
    </row>
    <row r="60" spans="2:15" ht="14.45" customHeight="1" x14ac:dyDescent="0.25">
      <c r="B60" s="292"/>
      <c r="C60" s="109" t="s">
        <v>131</v>
      </c>
      <c r="D60" s="334" t="s">
        <v>138</v>
      </c>
      <c r="E60" s="334"/>
      <c r="F60" s="334"/>
      <c r="G60" s="334"/>
      <c r="H60" s="334"/>
      <c r="I60" s="334"/>
      <c r="J60" s="334"/>
      <c r="K60" s="335">
        <v>0</v>
      </c>
      <c r="L60" s="335"/>
    </row>
    <row r="61" spans="2:15" ht="14.45" customHeight="1" x14ac:dyDescent="0.25">
      <c r="B61" s="292"/>
      <c r="C61" s="109" t="s">
        <v>132</v>
      </c>
      <c r="D61" s="334" t="s">
        <v>139</v>
      </c>
      <c r="E61" s="334"/>
      <c r="F61" s="334"/>
      <c r="G61" s="334"/>
      <c r="H61" s="334"/>
      <c r="I61" s="334"/>
      <c r="J61" s="334"/>
      <c r="K61" s="335">
        <v>0</v>
      </c>
      <c r="L61" s="335"/>
    </row>
    <row r="62" spans="2:15" ht="14.45" customHeight="1" x14ac:dyDescent="0.25">
      <c r="B62" s="292"/>
      <c r="C62" s="109" t="s">
        <v>133</v>
      </c>
      <c r="D62" s="334" t="s">
        <v>140</v>
      </c>
      <c r="E62" s="334"/>
      <c r="F62" s="334"/>
      <c r="G62" s="334"/>
      <c r="H62" s="334"/>
      <c r="I62" s="334"/>
      <c r="J62" s="334"/>
      <c r="K62" s="335">
        <v>0</v>
      </c>
      <c r="L62" s="335"/>
    </row>
    <row r="63" spans="2:15" ht="14.45" customHeight="1" x14ac:dyDescent="0.25">
      <c r="B63" s="292"/>
      <c r="C63" s="109" t="s">
        <v>134</v>
      </c>
      <c r="D63" s="334" t="s">
        <v>141</v>
      </c>
      <c r="E63" s="334"/>
      <c r="F63" s="334"/>
      <c r="G63" s="334"/>
      <c r="H63" s="334"/>
      <c r="I63" s="334"/>
      <c r="J63" s="334"/>
      <c r="K63" s="335">
        <v>0</v>
      </c>
      <c r="L63" s="335"/>
    </row>
    <row r="64" spans="2:15" ht="14.45" customHeight="1" x14ac:dyDescent="0.25">
      <c r="B64" s="292"/>
      <c r="C64" s="109" t="s">
        <v>135</v>
      </c>
      <c r="D64" s="334" t="s">
        <v>142</v>
      </c>
      <c r="E64" s="334"/>
      <c r="F64" s="334"/>
      <c r="G64" s="334"/>
      <c r="H64" s="334"/>
      <c r="I64" s="334"/>
      <c r="J64" s="334"/>
      <c r="K64" s="335">
        <v>0</v>
      </c>
      <c r="L64" s="335"/>
    </row>
    <row r="65" spans="2:15" ht="14.45" customHeight="1" x14ac:dyDescent="0.25">
      <c r="B65" s="292"/>
      <c r="C65" s="109" t="s">
        <v>136</v>
      </c>
      <c r="D65" s="334" t="s">
        <v>143</v>
      </c>
      <c r="E65" s="334"/>
      <c r="F65" s="334"/>
      <c r="G65" s="334"/>
      <c r="H65" s="334"/>
      <c r="I65" s="334"/>
      <c r="J65" s="334"/>
      <c r="K65" s="335">
        <v>0</v>
      </c>
      <c r="L65" s="335"/>
    </row>
    <row r="66" spans="2:15" s="46" customFormat="1" ht="15" customHeight="1" thickBot="1" x14ac:dyDescent="0.3">
      <c r="B66" s="293"/>
      <c r="C66" s="245" t="s">
        <v>93</v>
      </c>
      <c r="D66" s="245"/>
      <c r="E66" s="245"/>
      <c r="F66" s="245"/>
      <c r="G66" s="245"/>
      <c r="H66" s="245"/>
      <c r="I66" s="245"/>
      <c r="J66" s="245"/>
      <c r="K66" s="193">
        <f>SUM(K58)</f>
        <v>0</v>
      </c>
      <c r="L66" s="194"/>
      <c r="O66" s="149"/>
    </row>
    <row r="67" spans="2:15" s="46" customFormat="1" ht="15" customHeight="1" x14ac:dyDescent="0.25">
      <c r="B67" s="328">
        <v>3</v>
      </c>
      <c r="C67" s="251" t="s">
        <v>85</v>
      </c>
      <c r="D67" s="252"/>
      <c r="E67" s="252"/>
      <c r="F67" s="252"/>
      <c r="G67" s="252"/>
      <c r="H67" s="252"/>
      <c r="I67" s="252"/>
      <c r="J67" s="252"/>
      <c r="K67" s="252"/>
      <c r="L67" s="253"/>
      <c r="O67" s="149"/>
    </row>
    <row r="68" spans="2:15" ht="14.45" customHeight="1" x14ac:dyDescent="0.25">
      <c r="B68" s="292"/>
      <c r="C68" s="109">
        <v>3.1</v>
      </c>
      <c r="D68" s="244" t="s">
        <v>85</v>
      </c>
      <c r="E68" s="244"/>
      <c r="F68" s="244"/>
      <c r="G68" s="244"/>
      <c r="H68" s="244"/>
      <c r="I68" s="244"/>
      <c r="J68" s="244"/>
      <c r="K68" s="208"/>
      <c r="L68" s="209"/>
    </row>
    <row r="69" spans="2:15" s="46" customFormat="1" ht="15" customHeight="1" thickBot="1" x14ac:dyDescent="0.3">
      <c r="B69" s="329"/>
      <c r="C69" s="239" t="s">
        <v>86</v>
      </c>
      <c r="D69" s="239"/>
      <c r="E69" s="239"/>
      <c r="F69" s="239"/>
      <c r="G69" s="239"/>
      <c r="H69" s="239"/>
      <c r="I69" s="239"/>
      <c r="J69" s="239"/>
      <c r="K69" s="240">
        <f>K68</f>
        <v>0</v>
      </c>
      <c r="L69" s="241"/>
      <c r="O69" s="149"/>
    </row>
    <row r="70" spans="2:15" s="46" customFormat="1" ht="15" customHeight="1" x14ac:dyDescent="0.25">
      <c r="B70" s="56">
        <v>4</v>
      </c>
      <c r="C70" s="219" t="s">
        <v>11</v>
      </c>
      <c r="D70" s="220"/>
      <c r="E70" s="220"/>
      <c r="F70" s="220"/>
      <c r="G70" s="220"/>
      <c r="H70" s="220"/>
      <c r="I70" s="220"/>
      <c r="J70" s="220"/>
      <c r="K70" s="220"/>
      <c r="L70" s="221"/>
      <c r="O70" s="149"/>
    </row>
    <row r="71" spans="2:15" ht="27.95" customHeight="1" x14ac:dyDescent="0.25">
      <c r="B71" s="57"/>
      <c r="C71" s="52" t="s">
        <v>9</v>
      </c>
      <c r="D71" s="331" t="s">
        <v>1</v>
      </c>
      <c r="E71" s="332"/>
      <c r="F71" s="332"/>
      <c r="G71" s="332"/>
      <c r="H71" s="332"/>
      <c r="I71" s="332"/>
      <c r="J71" s="333"/>
      <c r="K71" s="242" t="s">
        <v>78</v>
      </c>
      <c r="L71" s="243"/>
    </row>
    <row r="72" spans="2:15" x14ac:dyDescent="0.25">
      <c r="B72" s="57"/>
      <c r="C72" s="106">
        <v>4.0999999999999996</v>
      </c>
      <c r="D72" s="285" t="s">
        <v>56</v>
      </c>
      <c r="E72" s="286"/>
      <c r="F72" s="286"/>
      <c r="G72" s="286"/>
      <c r="H72" s="286"/>
      <c r="I72" s="286"/>
      <c r="J72" s="287"/>
      <c r="K72" s="208"/>
      <c r="L72" s="209"/>
    </row>
    <row r="73" spans="2:15" x14ac:dyDescent="0.25">
      <c r="B73" s="57"/>
      <c r="C73" s="106">
        <v>4.2</v>
      </c>
      <c r="D73" s="285" t="s">
        <v>54</v>
      </c>
      <c r="E73" s="286"/>
      <c r="F73" s="286"/>
      <c r="G73" s="286"/>
      <c r="H73" s="286"/>
      <c r="I73" s="286"/>
      <c r="J73" s="287"/>
      <c r="K73" s="208"/>
      <c r="L73" s="209"/>
    </row>
    <row r="74" spans="2:15" ht="13.15" customHeight="1" x14ac:dyDescent="0.25">
      <c r="B74" s="57"/>
      <c r="C74" s="106">
        <v>4.3</v>
      </c>
      <c r="D74" s="285" t="s">
        <v>100</v>
      </c>
      <c r="E74" s="286"/>
      <c r="F74" s="286"/>
      <c r="G74" s="286"/>
      <c r="H74" s="286"/>
      <c r="I74" s="286"/>
      <c r="J74" s="287"/>
      <c r="K74" s="208">
        <v>0</v>
      </c>
      <c r="L74" s="209"/>
    </row>
    <row r="75" spans="2:15" ht="13.15" customHeight="1" x14ac:dyDescent="0.25">
      <c r="B75" s="57"/>
      <c r="C75" s="106">
        <v>4.4000000000000004</v>
      </c>
      <c r="D75" s="285" t="s">
        <v>55</v>
      </c>
      <c r="E75" s="286"/>
      <c r="F75" s="286"/>
      <c r="G75" s="286"/>
      <c r="H75" s="286"/>
      <c r="I75" s="286"/>
      <c r="J75" s="287"/>
      <c r="K75" s="208"/>
      <c r="L75" s="209"/>
    </row>
    <row r="76" spans="2:15" ht="13.15" customHeight="1" x14ac:dyDescent="0.25">
      <c r="B76" s="57"/>
      <c r="C76" s="106">
        <v>4.5</v>
      </c>
      <c r="D76" s="285" t="s">
        <v>101</v>
      </c>
      <c r="E76" s="286"/>
      <c r="F76" s="286"/>
      <c r="G76" s="286"/>
      <c r="H76" s="286"/>
      <c r="I76" s="286"/>
      <c r="J76" s="287"/>
      <c r="K76" s="208"/>
      <c r="L76" s="209"/>
    </row>
    <row r="77" spans="2:15" x14ac:dyDescent="0.25">
      <c r="B77" s="57"/>
      <c r="C77" s="106">
        <v>4.5999999999999996</v>
      </c>
      <c r="D77" s="285" t="s">
        <v>102</v>
      </c>
      <c r="E77" s="286"/>
      <c r="F77" s="286"/>
      <c r="G77" s="286"/>
      <c r="H77" s="286"/>
      <c r="I77" s="286"/>
      <c r="J77" s="287"/>
      <c r="K77" s="208"/>
      <c r="L77" s="209"/>
    </row>
    <row r="78" spans="2:15" s="46" customFormat="1" ht="15" customHeight="1" thickBot="1" x14ac:dyDescent="0.3">
      <c r="B78" s="58"/>
      <c r="C78" s="203" t="s">
        <v>58</v>
      </c>
      <c r="D78" s="203"/>
      <c r="E78" s="203"/>
      <c r="F78" s="203"/>
      <c r="G78" s="203"/>
      <c r="H78" s="203"/>
      <c r="I78" s="203"/>
      <c r="J78" s="203"/>
      <c r="K78" s="204">
        <f>SUM(K72:L77)</f>
        <v>0</v>
      </c>
      <c r="L78" s="205"/>
      <c r="O78" s="149"/>
    </row>
    <row r="79" spans="2:15" s="46" customFormat="1" ht="15" customHeight="1" x14ac:dyDescent="0.25">
      <c r="B79" s="327">
        <v>5</v>
      </c>
      <c r="C79" s="265" t="s">
        <v>74</v>
      </c>
      <c r="D79" s="266"/>
      <c r="E79" s="266"/>
      <c r="F79" s="266"/>
      <c r="G79" s="266"/>
      <c r="H79" s="266"/>
      <c r="I79" s="266"/>
      <c r="J79" s="266"/>
      <c r="K79" s="266"/>
      <c r="L79" s="267"/>
      <c r="O79" s="149"/>
    </row>
    <row r="80" spans="2:15" s="46" customFormat="1" ht="6.75" customHeight="1" x14ac:dyDescent="0.25">
      <c r="B80" s="292"/>
      <c r="C80" s="256" t="s">
        <v>75</v>
      </c>
      <c r="D80" s="257"/>
      <c r="E80" s="257"/>
      <c r="F80" s="257"/>
      <c r="G80" s="257"/>
      <c r="H80" s="257"/>
      <c r="I80" s="257"/>
      <c r="J80" s="258"/>
      <c r="L80" s="59"/>
      <c r="O80" s="149"/>
    </row>
    <row r="81" spans="2:15" ht="14.25" customHeight="1" x14ac:dyDescent="0.25">
      <c r="B81" s="292"/>
      <c r="C81" s="259"/>
      <c r="D81" s="260"/>
      <c r="E81" s="260"/>
      <c r="F81" s="260"/>
      <c r="G81" s="260"/>
      <c r="H81" s="260"/>
      <c r="I81" s="260"/>
      <c r="J81" s="261"/>
      <c r="K81" s="206"/>
      <c r="L81" s="207"/>
    </row>
    <row r="82" spans="2:15" s="46" customFormat="1" ht="6.75" customHeight="1" x14ac:dyDescent="0.25">
      <c r="B82" s="292"/>
      <c r="C82" s="262"/>
      <c r="D82" s="263"/>
      <c r="E82" s="263"/>
      <c r="F82" s="263"/>
      <c r="G82" s="263"/>
      <c r="H82" s="263"/>
      <c r="I82" s="263"/>
      <c r="J82" s="264"/>
      <c r="L82" s="59"/>
      <c r="O82" s="149"/>
    </row>
    <row r="83" spans="2:15" ht="13.5" thickBot="1" x14ac:dyDescent="0.3">
      <c r="B83" s="293"/>
      <c r="C83" s="282" t="s">
        <v>84</v>
      </c>
      <c r="D83" s="282"/>
      <c r="E83" s="282"/>
      <c r="F83" s="282"/>
      <c r="G83" s="282"/>
      <c r="H83" s="282"/>
      <c r="I83" s="282"/>
      <c r="J83" s="282"/>
      <c r="K83" s="193">
        <f>K81</f>
        <v>0</v>
      </c>
      <c r="L83" s="194"/>
    </row>
    <row r="84" spans="2:15" ht="6.75" customHeight="1" x14ac:dyDescent="0.25">
      <c r="B84" s="80"/>
      <c r="C84" s="81"/>
      <c r="D84" s="82"/>
      <c r="E84" s="82"/>
      <c r="F84" s="82"/>
      <c r="G84" s="82"/>
      <c r="H84" s="82"/>
      <c r="I84" s="82"/>
      <c r="J84" s="82"/>
      <c r="K84" s="83"/>
      <c r="L84" s="84"/>
    </row>
    <row r="85" spans="2:15" s="47" customFormat="1" x14ac:dyDescent="0.25">
      <c r="B85" s="195" t="s">
        <v>76</v>
      </c>
      <c r="C85" s="196"/>
      <c r="D85" s="196"/>
      <c r="E85" s="196"/>
      <c r="F85" s="196"/>
      <c r="G85" s="196"/>
      <c r="H85" s="196"/>
      <c r="I85" s="196"/>
      <c r="J85" s="196"/>
      <c r="K85" s="197">
        <f>K56+K66+K69+K78+K83</f>
        <v>0</v>
      </c>
      <c r="L85" s="198"/>
      <c r="O85" s="150"/>
    </row>
    <row r="86" spans="2:15" s="46" customFormat="1" ht="6.75" customHeight="1" x14ac:dyDescent="0.25">
      <c r="B86" s="60"/>
      <c r="C86" s="61"/>
      <c r="D86" s="61"/>
      <c r="E86" s="61"/>
      <c r="F86" s="61"/>
      <c r="G86" s="61"/>
      <c r="H86" s="61"/>
      <c r="I86" s="61"/>
      <c r="J86" s="61"/>
      <c r="K86" s="62"/>
      <c r="L86" s="63"/>
      <c r="O86" s="149"/>
    </row>
    <row r="87" spans="2:15" s="46" customFormat="1" ht="12.75" customHeight="1" x14ac:dyDescent="0.25">
      <c r="B87" s="92" t="s">
        <v>91</v>
      </c>
      <c r="C87" s="90"/>
      <c r="D87" s="90"/>
      <c r="E87" s="90"/>
      <c r="F87" s="90"/>
      <c r="G87" s="217">
        <v>0.13500000000000001</v>
      </c>
      <c r="H87" s="217"/>
      <c r="I87" s="91" t="s">
        <v>10</v>
      </c>
      <c r="J87" s="142">
        <f>K56+K69+K81</f>
        <v>0</v>
      </c>
      <c r="K87" s="199">
        <f>J87*G87</f>
        <v>0</v>
      </c>
      <c r="L87" s="200"/>
      <c r="O87" s="149"/>
    </row>
    <row r="88" spans="2:15" s="46" customFormat="1" ht="12.75" customHeight="1" x14ac:dyDescent="0.25">
      <c r="B88" s="236" t="s">
        <v>92</v>
      </c>
      <c r="C88" s="237"/>
      <c r="D88" s="237"/>
      <c r="E88" s="237"/>
      <c r="F88" s="238"/>
      <c r="G88" s="218">
        <v>0.23</v>
      </c>
      <c r="H88" s="218"/>
      <c r="I88" s="91" t="s">
        <v>10</v>
      </c>
      <c r="J88" s="142">
        <f>K66</f>
        <v>0</v>
      </c>
      <c r="K88" s="199">
        <f>J88*G88</f>
        <v>0</v>
      </c>
      <c r="L88" s="200"/>
      <c r="O88" s="149"/>
    </row>
    <row r="89" spans="2:15" s="46" customFormat="1" x14ac:dyDescent="0.25">
      <c r="B89" s="201" t="s">
        <v>104</v>
      </c>
      <c r="C89" s="202"/>
      <c r="D89" s="202"/>
      <c r="E89" s="202"/>
      <c r="F89" s="202"/>
      <c r="G89" s="224">
        <v>1</v>
      </c>
      <c r="H89" s="225"/>
      <c r="I89" s="228" t="s">
        <v>43</v>
      </c>
      <c r="J89" s="230">
        <v>0</v>
      </c>
      <c r="K89" s="232">
        <f>J89*G89</f>
        <v>0</v>
      </c>
      <c r="L89" s="233"/>
      <c r="O89" s="149"/>
    </row>
    <row r="90" spans="2:15" s="46" customFormat="1" ht="32.450000000000003" customHeight="1" x14ac:dyDescent="0.25">
      <c r="B90" s="222" t="s">
        <v>103</v>
      </c>
      <c r="C90" s="223"/>
      <c r="D90" s="223"/>
      <c r="E90" s="223"/>
      <c r="F90" s="223"/>
      <c r="G90" s="226"/>
      <c r="H90" s="227"/>
      <c r="I90" s="229"/>
      <c r="J90" s="231"/>
      <c r="K90" s="234"/>
      <c r="L90" s="235"/>
      <c r="O90" s="149"/>
    </row>
    <row r="91" spans="2:15" s="46" customFormat="1" ht="3" customHeight="1" x14ac:dyDescent="0.25">
      <c r="B91" s="93"/>
      <c r="C91" s="94"/>
      <c r="D91" s="94"/>
      <c r="E91" s="94"/>
      <c r="F91" s="94"/>
      <c r="G91" s="95"/>
      <c r="H91" s="95"/>
      <c r="I91" s="96"/>
      <c r="J91" s="97"/>
      <c r="K91" s="98"/>
      <c r="L91" s="99"/>
      <c r="O91" s="149"/>
    </row>
    <row r="92" spans="2:15" s="46" customFormat="1" x14ac:dyDescent="0.25">
      <c r="B92" s="195" t="s">
        <v>77</v>
      </c>
      <c r="C92" s="196"/>
      <c r="D92" s="196"/>
      <c r="E92" s="196"/>
      <c r="F92" s="196"/>
      <c r="G92" s="196"/>
      <c r="H92" s="196"/>
      <c r="I92" s="196"/>
      <c r="J92" s="196"/>
      <c r="K92" s="281">
        <f>K85+K87+K88+K89</f>
        <v>0</v>
      </c>
      <c r="L92" s="200"/>
      <c r="O92" s="149"/>
    </row>
    <row r="93" spans="2:15" s="46" customFormat="1" ht="6.75" customHeight="1" thickBot="1" x14ac:dyDescent="0.3">
      <c r="B93" s="85"/>
      <c r="C93" s="74"/>
      <c r="D93" s="75"/>
      <c r="E93" s="75"/>
      <c r="F93" s="75"/>
      <c r="G93" s="75"/>
      <c r="H93" s="75"/>
      <c r="I93" s="75"/>
      <c r="J93" s="75"/>
      <c r="K93" s="75"/>
      <c r="L93" s="86"/>
      <c r="O93" s="149"/>
    </row>
    <row r="94" spans="2:15" s="46" customFormat="1" ht="6.75" customHeight="1" thickBot="1" x14ac:dyDescent="0.3">
      <c r="B94" s="70"/>
      <c r="C94" s="71"/>
      <c r="D94" s="72"/>
      <c r="E94" s="72"/>
      <c r="F94" s="72"/>
      <c r="G94" s="72"/>
      <c r="H94" s="72"/>
      <c r="I94" s="72"/>
      <c r="J94" s="72"/>
      <c r="K94" s="72"/>
      <c r="L94" s="73"/>
      <c r="O94" s="149"/>
    </row>
    <row r="95" spans="2:15" ht="13.5" thickBot="1" x14ac:dyDescent="0.3">
      <c r="B95" s="54" t="s">
        <v>19</v>
      </c>
      <c r="C95" s="64"/>
      <c r="D95" s="46"/>
      <c r="E95" s="46">
        <v>0</v>
      </c>
      <c r="F95" s="108">
        <f>E22/1000</f>
        <v>0</v>
      </c>
      <c r="G95" s="46" t="s">
        <v>12</v>
      </c>
      <c r="H95" s="46"/>
      <c r="I95" s="46"/>
      <c r="J95" s="61" t="s">
        <v>94</v>
      </c>
      <c r="K95" s="254" t="e">
        <f>K85/F95</f>
        <v>#DIV/0!</v>
      </c>
      <c r="L95" s="255"/>
    </row>
    <row r="96" spans="2:15" ht="13.5" thickBot="1" x14ac:dyDescent="0.3">
      <c r="B96" s="54"/>
      <c r="C96" s="64"/>
      <c r="D96" s="46"/>
      <c r="E96" s="46"/>
      <c r="F96" s="87"/>
      <c r="G96" s="46"/>
      <c r="H96" s="46"/>
      <c r="I96" s="46"/>
      <c r="J96" s="61" t="s">
        <v>129</v>
      </c>
      <c r="K96" s="254" t="e">
        <f>K92/F95</f>
        <v>#DIV/0!</v>
      </c>
      <c r="L96" s="255"/>
    </row>
    <row r="97" spans="2:15" ht="7.5" customHeight="1" thickBot="1" x14ac:dyDescent="0.3">
      <c r="B97" s="39"/>
      <c r="C97" s="74"/>
      <c r="D97" s="75"/>
      <c r="E97" s="76"/>
      <c r="F97" s="76"/>
      <c r="G97" s="75"/>
      <c r="H97" s="75"/>
      <c r="I97" s="75"/>
      <c r="J97" s="77"/>
      <c r="K97" s="78"/>
      <c r="L97" s="79"/>
    </row>
    <row r="98" spans="2:15" ht="6.75" customHeight="1" thickBot="1" x14ac:dyDescent="0.3">
      <c r="B98" s="57"/>
      <c r="K98" s="68"/>
      <c r="L98" s="69"/>
    </row>
    <row r="99" spans="2:15" ht="6.75" customHeight="1" thickBot="1" x14ac:dyDescent="0.3">
      <c r="B99" s="112"/>
      <c r="C99" s="113"/>
      <c r="D99" s="113"/>
      <c r="E99" s="113"/>
      <c r="F99" s="113"/>
      <c r="G99" s="113"/>
      <c r="H99" s="113"/>
      <c r="I99" s="113"/>
      <c r="J99" s="113"/>
      <c r="K99" s="113"/>
      <c r="L99" s="114"/>
    </row>
    <row r="100" spans="2:15" s="46" customFormat="1" x14ac:dyDescent="0.25">
      <c r="B100" s="88" t="s">
        <v>2</v>
      </c>
      <c r="C100" s="272" t="s">
        <v>3</v>
      </c>
      <c r="D100" s="273"/>
      <c r="E100" s="273"/>
      <c r="F100" s="274"/>
      <c r="G100" s="275" t="s">
        <v>4</v>
      </c>
      <c r="H100" s="275"/>
      <c r="I100" s="275" t="s">
        <v>5</v>
      </c>
      <c r="J100" s="275"/>
      <c r="K100" s="275" t="s">
        <v>6</v>
      </c>
      <c r="L100" s="276"/>
      <c r="O100" s="149"/>
    </row>
    <row r="101" spans="2:15" ht="15" customHeight="1" x14ac:dyDescent="0.25">
      <c r="B101" s="122"/>
      <c r="C101" s="277"/>
      <c r="D101" s="277"/>
      <c r="E101" s="277"/>
      <c r="F101" s="277"/>
      <c r="G101" s="278"/>
      <c r="H101" s="278"/>
      <c r="I101" s="278"/>
      <c r="J101" s="278"/>
      <c r="K101" s="279">
        <f>K12</f>
        <v>0</v>
      </c>
      <c r="L101" s="280"/>
    </row>
    <row r="102" spans="2:15" ht="13.5" thickBot="1" x14ac:dyDescent="0.3">
      <c r="B102" s="123"/>
      <c r="C102" s="268"/>
      <c r="D102" s="268"/>
      <c r="E102" s="268"/>
      <c r="F102" s="268"/>
      <c r="G102" s="269"/>
      <c r="H102" s="269"/>
      <c r="I102" s="269"/>
      <c r="J102" s="269"/>
      <c r="K102" s="270"/>
      <c r="L102" s="271"/>
    </row>
    <row r="103" spans="2:15" ht="6.75" customHeight="1" x14ac:dyDescent="0.25"/>
    <row r="104" spans="2:15" ht="6.75" customHeight="1" x14ac:dyDescent="0.25">
      <c r="D104" s="51"/>
    </row>
    <row r="119" spans="2:12" x14ac:dyDescent="0.25">
      <c r="B119" s="4"/>
      <c r="L119" s="45"/>
    </row>
    <row r="120" spans="2:12" x14ac:dyDescent="0.25">
      <c r="B120" s="4"/>
      <c r="L120" s="45"/>
    </row>
    <row r="121" spans="2:12" x14ac:dyDescent="0.25">
      <c r="B121" s="4"/>
      <c r="L121" s="45"/>
    </row>
    <row r="122" spans="2:12" x14ac:dyDescent="0.25">
      <c r="B122" s="4"/>
      <c r="L122" s="45"/>
    </row>
    <row r="123" spans="2:12" x14ac:dyDescent="0.25">
      <c r="B123" s="4"/>
      <c r="L123" s="45"/>
    </row>
    <row r="124" spans="2:12" x14ac:dyDescent="0.25">
      <c r="B124" s="4"/>
      <c r="L124" s="45"/>
    </row>
    <row r="125" spans="2:12" x14ac:dyDescent="0.25">
      <c r="B125" s="4"/>
      <c r="L125" s="45"/>
    </row>
    <row r="126" spans="2:12" x14ac:dyDescent="0.25">
      <c r="B126" s="4"/>
      <c r="L126" s="45"/>
    </row>
    <row r="127" spans="2:12" x14ac:dyDescent="0.25">
      <c r="B127" s="4"/>
      <c r="L127" s="45"/>
    </row>
    <row r="128" spans="2:12" x14ac:dyDescent="0.25">
      <c r="B128" s="4"/>
      <c r="L128" s="45"/>
    </row>
    <row r="129" spans="2:12" x14ac:dyDescent="0.25">
      <c r="B129" s="4"/>
      <c r="L129" s="45"/>
    </row>
    <row r="130" spans="2:12" x14ac:dyDescent="0.25">
      <c r="B130" s="4"/>
      <c r="L130" s="45"/>
    </row>
    <row r="131" spans="2:12" x14ac:dyDescent="0.25">
      <c r="B131" s="4"/>
      <c r="L131" s="45"/>
    </row>
    <row r="132" spans="2:12" x14ac:dyDescent="0.25">
      <c r="B132" s="4"/>
      <c r="L132" s="45"/>
    </row>
    <row r="133" spans="2:12" x14ac:dyDescent="0.25">
      <c r="B133" s="4"/>
      <c r="L133" s="45"/>
    </row>
    <row r="134" spans="2:12" x14ac:dyDescent="0.25">
      <c r="B134" s="4"/>
      <c r="L134" s="45"/>
    </row>
    <row r="135" spans="2:12" x14ac:dyDescent="0.25">
      <c r="B135" s="4"/>
      <c r="L135" s="45"/>
    </row>
    <row r="136" spans="2:12" x14ac:dyDescent="0.25">
      <c r="B136" s="4"/>
      <c r="L136" s="45"/>
    </row>
    <row r="137" spans="2:12" x14ac:dyDescent="0.25">
      <c r="B137" s="4"/>
      <c r="L137" s="45"/>
    </row>
    <row r="138" spans="2:12" x14ac:dyDescent="0.25">
      <c r="B138" s="4"/>
      <c r="L138" s="45"/>
    </row>
    <row r="139" spans="2:12" x14ac:dyDescent="0.25">
      <c r="B139" s="4"/>
      <c r="L139" s="45"/>
    </row>
    <row r="140" spans="2:12" x14ac:dyDescent="0.25">
      <c r="B140" s="4"/>
      <c r="L140" s="45"/>
    </row>
    <row r="141" spans="2:12" x14ac:dyDescent="0.25">
      <c r="B141" s="4"/>
      <c r="L141" s="45"/>
    </row>
    <row r="142" spans="2:12" x14ac:dyDescent="0.25">
      <c r="B142" s="4"/>
      <c r="L142" s="45"/>
    </row>
    <row r="143" spans="2:12" x14ac:dyDescent="0.25">
      <c r="B143" s="4"/>
      <c r="L143" s="45"/>
    </row>
    <row r="144" spans="2:12" x14ac:dyDescent="0.25">
      <c r="B144" s="4"/>
      <c r="L144" s="45"/>
    </row>
    <row r="145" spans="2:12" x14ac:dyDescent="0.25">
      <c r="B145" s="4"/>
      <c r="L145" s="45"/>
    </row>
    <row r="146" spans="2:12" x14ac:dyDescent="0.25">
      <c r="B146" s="4"/>
      <c r="L146" s="45"/>
    </row>
    <row r="147" spans="2:12" ht="13.5" thickBot="1" x14ac:dyDescent="0.3"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50"/>
    </row>
  </sheetData>
  <sheetProtection algorithmName="SHA-512" hashValue="L1w75+IlybqsqChWo8uFxJLY2y7nHkEZmNHshoDoWydjjEe8lhgV07mPYYOS85VyBHkRWLLm/TpztxVo7O/kuQ==" saltValue="JWTjx1BmiWk99WBKiQq5+g==" spinCount="100000" sheet="1" selectLockedCells="1"/>
  <mergeCells count="179">
    <mergeCell ref="D71:J71"/>
    <mergeCell ref="D63:J63"/>
    <mergeCell ref="D64:J64"/>
    <mergeCell ref="D65:J65"/>
    <mergeCell ref="K59:L59"/>
    <mergeCell ref="K60:L60"/>
    <mergeCell ref="K61:L61"/>
    <mergeCell ref="K62:L62"/>
    <mergeCell ref="K63:L63"/>
    <mergeCell ref="K64:L64"/>
    <mergeCell ref="K65:L65"/>
    <mergeCell ref="D46:J46"/>
    <mergeCell ref="D54:J54"/>
    <mergeCell ref="D52:J52"/>
    <mergeCell ref="D53:J53"/>
    <mergeCell ref="D58:J58"/>
    <mergeCell ref="D59:J59"/>
    <mergeCell ref="D60:J60"/>
    <mergeCell ref="D61:J61"/>
    <mergeCell ref="D62:J62"/>
    <mergeCell ref="D55:J55"/>
    <mergeCell ref="D51:J51"/>
    <mergeCell ref="D50:J50"/>
    <mergeCell ref="D49:J49"/>
    <mergeCell ref="D48:J48"/>
    <mergeCell ref="D47:J47"/>
    <mergeCell ref="B57:B66"/>
    <mergeCell ref="B67:B69"/>
    <mergeCell ref="B79:B83"/>
    <mergeCell ref="B24:D24"/>
    <mergeCell ref="B28:D28"/>
    <mergeCell ref="G28:J28"/>
    <mergeCell ref="G26:J26"/>
    <mergeCell ref="G24:J24"/>
    <mergeCell ref="G22:J22"/>
    <mergeCell ref="C39:L39"/>
    <mergeCell ref="D33:J33"/>
    <mergeCell ref="D35:J35"/>
    <mergeCell ref="D36:J36"/>
    <mergeCell ref="D37:J37"/>
    <mergeCell ref="D45:J45"/>
    <mergeCell ref="D44:J44"/>
    <mergeCell ref="D72:J72"/>
    <mergeCell ref="D73:J73"/>
    <mergeCell ref="D74:J74"/>
    <mergeCell ref="D75:J75"/>
    <mergeCell ref="D76:J76"/>
    <mergeCell ref="D77:J77"/>
    <mergeCell ref="D43:J43"/>
    <mergeCell ref="D42:J42"/>
    <mergeCell ref="B2:L6"/>
    <mergeCell ref="B7:L7"/>
    <mergeCell ref="B8:D8"/>
    <mergeCell ref="E8:L8"/>
    <mergeCell ref="B10:D10"/>
    <mergeCell ref="E10:G10"/>
    <mergeCell ref="H10:J10"/>
    <mergeCell ref="K10:L10"/>
    <mergeCell ref="B18:D18"/>
    <mergeCell ref="K18:L18"/>
    <mergeCell ref="E18:F18"/>
    <mergeCell ref="K14:L14"/>
    <mergeCell ref="G18:J18"/>
    <mergeCell ref="B9:L9"/>
    <mergeCell ref="B11:L11"/>
    <mergeCell ref="B13:L13"/>
    <mergeCell ref="B15:L15"/>
    <mergeCell ref="B12:D12"/>
    <mergeCell ref="E12:G12"/>
    <mergeCell ref="H12:J12"/>
    <mergeCell ref="K12:L12"/>
    <mergeCell ref="B14:D14"/>
    <mergeCell ref="E14:G14"/>
    <mergeCell ref="H14:J14"/>
    <mergeCell ref="K28:L28"/>
    <mergeCell ref="K26:L26"/>
    <mergeCell ref="K24:L24"/>
    <mergeCell ref="K22:L22"/>
    <mergeCell ref="K20:L20"/>
    <mergeCell ref="E28:F28"/>
    <mergeCell ref="E26:F26"/>
    <mergeCell ref="E24:F24"/>
    <mergeCell ref="E22:F22"/>
    <mergeCell ref="E20:F20"/>
    <mergeCell ref="B19:L19"/>
    <mergeCell ref="B21:L21"/>
    <mergeCell ref="B25:L25"/>
    <mergeCell ref="B27:L27"/>
    <mergeCell ref="G20:J20"/>
    <mergeCell ref="B20:D20"/>
    <mergeCell ref="K51:L51"/>
    <mergeCell ref="K55:L55"/>
    <mergeCell ref="K54:L54"/>
    <mergeCell ref="K52:L52"/>
    <mergeCell ref="K53:L53"/>
    <mergeCell ref="K47:L47"/>
    <mergeCell ref="K48:L48"/>
    <mergeCell ref="K49:L49"/>
    <mergeCell ref="B22:D22"/>
    <mergeCell ref="B26:D26"/>
    <mergeCell ref="K33:L33"/>
    <mergeCell ref="C40:J40"/>
    <mergeCell ref="K40:L40"/>
    <mergeCell ref="C32:L32"/>
    <mergeCell ref="D38:J38"/>
    <mergeCell ref="B31:L31"/>
    <mergeCell ref="B32:B56"/>
    <mergeCell ref="D41:J41"/>
    <mergeCell ref="K96:L96"/>
    <mergeCell ref="K76:L76"/>
    <mergeCell ref="K77:L77"/>
    <mergeCell ref="C80:J82"/>
    <mergeCell ref="K74:L74"/>
    <mergeCell ref="K75:L75"/>
    <mergeCell ref="C79:L79"/>
    <mergeCell ref="C102:F102"/>
    <mergeCell ref="G102:H102"/>
    <mergeCell ref="I102:J102"/>
    <mergeCell ref="K102:L102"/>
    <mergeCell ref="K95:L95"/>
    <mergeCell ref="C100:F100"/>
    <mergeCell ref="G100:H100"/>
    <mergeCell ref="I100:J100"/>
    <mergeCell ref="K100:L100"/>
    <mergeCell ref="C101:F101"/>
    <mergeCell ref="G101:H101"/>
    <mergeCell ref="I101:J101"/>
    <mergeCell ref="K101:L101"/>
    <mergeCell ref="B92:J92"/>
    <mergeCell ref="K92:L92"/>
    <mergeCell ref="C83:J83"/>
    <mergeCell ref="K38:L38"/>
    <mergeCell ref="B90:F90"/>
    <mergeCell ref="G89:H90"/>
    <mergeCell ref="I89:I90"/>
    <mergeCell ref="J89:J90"/>
    <mergeCell ref="K89:L90"/>
    <mergeCell ref="B88:F88"/>
    <mergeCell ref="K68:L68"/>
    <mergeCell ref="C69:J69"/>
    <mergeCell ref="K69:L69"/>
    <mergeCell ref="K71:L71"/>
    <mergeCell ref="D68:J68"/>
    <mergeCell ref="C56:J56"/>
    <mergeCell ref="K56:L56"/>
    <mergeCell ref="K58:L58"/>
    <mergeCell ref="C66:J66"/>
    <mergeCell ref="K66:L66"/>
    <mergeCell ref="C57:L57"/>
    <mergeCell ref="C67:L67"/>
    <mergeCell ref="K46:L46"/>
    <mergeCell ref="K41:L41"/>
    <mergeCell ref="K42:L42"/>
    <mergeCell ref="K43:L43"/>
    <mergeCell ref="K50:L50"/>
    <mergeCell ref="B29:L29"/>
    <mergeCell ref="B30:D30"/>
    <mergeCell ref="E30:L30"/>
    <mergeCell ref="K83:L83"/>
    <mergeCell ref="B85:J85"/>
    <mergeCell ref="K85:L85"/>
    <mergeCell ref="K87:L87"/>
    <mergeCell ref="B89:F89"/>
    <mergeCell ref="C78:J78"/>
    <mergeCell ref="K78:L78"/>
    <mergeCell ref="K81:L81"/>
    <mergeCell ref="K72:L72"/>
    <mergeCell ref="K73:L73"/>
    <mergeCell ref="C34:J34"/>
    <mergeCell ref="K34:L34"/>
    <mergeCell ref="K35:L35"/>
    <mergeCell ref="K36:L36"/>
    <mergeCell ref="K37:L37"/>
    <mergeCell ref="G87:H87"/>
    <mergeCell ref="G88:H88"/>
    <mergeCell ref="K88:L88"/>
    <mergeCell ref="C70:L70"/>
    <mergeCell ref="K44:L44"/>
    <mergeCell ref="K45:L45"/>
  </mergeCells>
  <dataValidations xWindow="755" yWindow="614" count="3">
    <dataValidation allowBlank="1" showInputMessage="1" showErrorMessage="1" promptTitle="Estimating Methodology" prompt="The User shall review the VAT percentage to ensure that it reflects current/proposed VAT percentages for the cost head." sqref="G88:G89 H88"/>
    <dataValidation allowBlank="1" showInputMessage="1" showErrorMessage="1" promptTitle="Estimating Methodology" prompt="The User shall review the VAT percentage to ensure that it reflects current/proposed VAT percentages for the cost head. " sqref="G87:H87"/>
    <dataValidation type="list" allowBlank="1" showInputMessage="1" showErrorMessage="1" sqref="K20:L20 K22:L22 K24:L24 K26:L26">
      <formula1>$O$22:$O$23</formula1>
    </dataValidation>
  </dataValidations>
  <hyperlinks>
    <hyperlink ref="B90" r:id="rId1"/>
  </hyperlinks>
  <printOptions horizontalCentered="1" verticalCentered="1"/>
  <pageMargins left="0" right="0" top="0" bottom="0" header="0" footer="0"/>
  <pageSetup paperSize="8"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51"/>
  <sheetViews>
    <sheetView showZeros="0" zoomScaleNormal="100" zoomScaleSheetLayoutView="115" workbookViewId="0">
      <selection activeCell="F25" sqref="F25:G25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11" width="16.42578125" style="3" customWidth="1"/>
    <col min="12" max="12" width="21.42578125" style="3" customWidth="1"/>
    <col min="13" max="13" width="9.28515625" style="3" customWidth="1"/>
    <col min="14" max="14" width="2.28515625" style="3" customWidth="1"/>
    <col min="15" max="16384" width="9.140625" style="3"/>
  </cols>
  <sheetData>
    <row r="2" spans="1:25" ht="15.75" customHeight="1" x14ac:dyDescent="0.25">
      <c r="A2" s="299" t="s">
        <v>150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</row>
    <row r="3" spans="1:25" ht="15" customHeight="1" x14ac:dyDescent="0.25">
      <c r="A3" s="299"/>
      <c r="B3" s="299"/>
      <c r="C3" s="299"/>
      <c r="D3" s="299"/>
      <c r="E3" s="299"/>
      <c r="F3" s="299"/>
      <c r="G3" s="299"/>
      <c r="H3" s="299"/>
      <c r="I3" s="299"/>
      <c r="J3" s="299"/>
      <c r="K3" s="299"/>
      <c r="L3" s="299"/>
      <c r="M3" s="299"/>
    </row>
    <row r="4" spans="1:25" ht="15" customHeight="1" x14ac:dyDescent="0.25">
      <c r="A4" s="299"/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  <c r="M4" s="299"/>
    </row>
    <row r="5" spans="1:25" ht="15" customHeight="1" x14ac:dyDescent="0.25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</row>
    <row r="6" spans="1:25" ht="6" customHeight="1" x14ac:dyDescent="0.25">
      <c r="A6" s="299"/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</row>
    <row r="7" spans="1:25" ht="46.15" customHeight="1" thickBot="1" x14ac:dyDescent="0.3">
      <c r="A7" s="350" t="s">
        <v>155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</row>
    <row r="8" spans="1:25" ht="15" customHeight="1" x14ac:dyDescent="0.25">
      <c r="A8" s="351" t="s">
        <v>7</v>
      </c>
      <c r="B8" s="352"/>
      <c r="C8" s="352"/>
      <c r="D8" s="353">
        <f>'Final Account Report'!E8</f>
        <v>0</v>
      </c>
      <c r="E8" s="354"/>
      <c r="F8" s="354"/>
      <c r="G8" s="354"/>
      <c r="H8" s="354"/>
      <c r="I8" s="354"/>
      <c r="J8" s="354"/>
      <c r="K8" s="354"/>
      <c r="L8" s="354"/>
      <c r="M8" s="355"/>
      <c r="O8" s="336"/>
      <c r="P8" s="336"/>
      <c r="Q8" s="336"/>
      <c r="R8" s="336"/>
      <c r="S8" s="336"/>
      <c r="T8" s="336"/>
      <c r="U8" s="336"/>
      <c r="V8" s="336"/>
      <c r="W8" s="336"/>
      <c r="X8" s="336"/>
      <c r="Y8" s="336"/>
    </row>
    <row r="9" spans="1:25" ht="6.75" customHeight="1" x14ac:dyDescent="0.25">
      <c r="A9" s="346"/>
      <c r="B9" s="347"/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56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</row>
    <row r="10" spans="1:25" ht="15" customHeight="1" x14ac:dyDescent="0.25">
      <c r="A10" s="357" t="s">
        <v>107</v>
      </c>
      <c r="B10" s="358"/>
      <c r="C10" s="358"/>
      <c r="D10" s="359">
        <f>'Final Account Report'!E10</f>
        <v>0</v>
      </c>
      <c r="E10" s="360"/>
      <c r="F10" s="358" t="s">
        <v>144</v>
      </c>
      <c r="G10" s="358"/>
      <c r="H10" s="358"/>
      <c r="I10" s="358"/>
      <c r="J10" s="175"/>
      <c r="K10" s="175"/>
      <c r="L10" s="361">
        <f>'Final Account Report'!K10</f>
        <v>0</v>
      </c>
      <c r="M10" s="362"/>
      <c r="O10" s="336"/>
      <c r="P10" s="336"/>
      <c r="Q10" s="336"/>
      <c r="R10" s="336"/>
      <c r="S10" s="336"/>
      <c r="T10" s="336"/>
      <c r="U10" s="336"/>
      <c r="V10" s="336"/>
      <c r="W10" s="336"/>
      <c r="X10" s="336"/>
      <c r="Y10" s="336"/>
    </row>
    <row r="11" spans="1:25" ht="6.75" customHeight="1" x14ac:dyDescent="0.25">
      <c r="A11" s="346"/>
      <c r="B11" s="347"/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56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</row>
    <row r="12" spans="1:25" ht="15" customHeight="1" x14ac:dyDescent="0.25">
      <c r="A12" s="357" t="s">
        <v>145</v>
      </c>
      <c r="B12" s="358"/>
      <c r="C12" s="358"/>
      <c r="D12" s="359">
        <f>'Final Account Report'!E12</f>
        <v>0</v>
      </c>
      <c r="E12" s="360"/>
      <c r="F12" s="363" t="s">
        <v>153</v>
      </c>
      <c r="G12" s="364"/>
      <c r="H12" s="364"/>
      <c r="I12" s="364"/>
      <c r="J12" s="176"/>
      <c r="K12" s="176"/>
      <c r="L12" s="361">
        <f>'Final Account Report'!K12</f>
        <v>0</v>
      </c>
      <c r="M12" s="362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</row>
    <row r="13" spans="1:25" ht="6.75" customHeight="1" x14ac:dyDescent="0.25">
      <c r="A13" s="346"/>
      <c r="B13" s="347"/>
      <c r="C13" s="347"/>
      <c r="D13" s="347"/>
      <c r="E13" s="347"/>
      <c r="F13" s="348"/>
      <c r="G13" s="348"/>
      <c r="H13" s="348"/>
      <c r="I13" s="348"/>
      <c r="J13" s="348"/>
      <c r="K13" s="348"/>
      <c r="L13" s="348"/>
      <c r="M13" s="349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</row>
    <row r="14" spans="1:25" ht="14.45" customHeight="1" x14ac:dyDescent="0.25">
      <c r="A14" s="365" t="s">
        <v>146</v>
      </c>
      <c r="B14" s="366"/>
      <c r="C14" s="366"/>
      <c r="D14" s="367">
        <f>'Final Account Report'!E14</f>
        <v>0</v>
      </c>
      <c r="E14" s="368"/>
      <c r="F14" s="325"/>
      <c r="G14" s="326"/>
      <c r="H14" s="326"/>
      <c r="I14" s="326"/>
      <c r="J14" s="170"/>
      <c r="K14" s="170"/>
      <c r="L14" s="369"/>
      <c r="M14" s="370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</row>
    <row r="15" spans="1:25" ht="13.5" thickBot="1" x14ac:dyDescent="0.3">
      <c r="A15" s="130"/>
      <c r="B15" s="131"/>
      <c r="C15" s="131"/>
      <c r="D15" s="131"/>
      <c r="E15" s="131"/>
      <c r="F15" s="49"/>
      <c r="G15" s="49"/>
      <c r="H15" s="49"/>
      <c r="I15" s="49"/>
      <c r="J15" s="49"/>
      <c r="K15" s="49"/>
      <c r="L15" s="49"/>
      <c r="M15" s="50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</row>
    <row r="16" spans="1:25" s="46" customFormat="1" ht="15" x14ac:dyDescent="0.25">
      <c r="A16" s="132">
        <v>1</v>
      </c>
      <c r="B16" s="133" t="s">
        <v>151</v>
      </c>
      <c r="C16" s="134"/>
      <c r="D16" s="134"/>
      <c r="E16" s="134"/>
      <c r="F16" s="134"/>
      <c r="G16" s="134"/>
      <c r="H16" s="134"/>
      <c r="I16" s="180" t="s">
        <v>166</v>
      </c>
      <c r="J16" s="180" t="s">
        <v>167</v>
      </c>
      <c r="K16" s="181" t="s">
        <v>168</v>
      </c>
      <c r="L16" s="388" t="s">
        <v>169</v>
      </c>
      <c r="M16" s="389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</row>
    <row r="17" spans="1:25" ht="15" customHeight="1" x14ac:dyDescent="0.25">
      <c r="A17" s="4"/>
      <c r="B17" s="106">
        <v>1.1000000000000001</v>
      </c>
      <c r="C17" s="340" t="s">
        <v>147</v>
      </c>
      <c r="D17" s="341"/>
      <c r="E17" s="342"/>
      <c r="F17" s="343">
        <v>1</v>
      </c>
      <c r="G17" s="343"/>
      <c r="H17" s="135" t="s">
        <v>43</v>
      </c>
      <c r="I17" s="141">
        <f>SUM('Final Account Report'!K59:L59)</f>
        <v>0</v>
      </c>
      <c r="J17" s="182">
        <v>23</v>
      </c>
      <c r="K17" s="177">
        <f>I17/100*J17</f>
        <v>0</v>
      </c>
      <c r="L17" s="344">
        <f>K17+I17</f>
        <v>0</v>
      </c>
      <c r="M17" s="345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</row>
    <row r="18" spans="1:25" ht="15" customHeight="1" x14ac:dyDescent="0.25">
      <c r="A18" s="4"/>
      <c r="B18" s="106">
        <v>1.2</v>
      </c>
      <c r="C18" s="340" t="s">
        <v>138</v>
      </c>
      <c r="D18" s="341"/>
      <c r="E18" s="342"/>
      <c r="F18" s="343">
        <v>1</v>
      </c>
      <c r="G18" s="343"/>
      <c r="H18" s="135" t="s">
        <v>43</v>
      </c>
      <c r="I18" s="141">
        <f>SUM('Final Account Report'!K60:L60)</f>
        <v>0</v>
      </c>
      <c r="J18" s="182">
        <v>23</v>
      </c>
      <c r="K18" s="177">
        <f t="shared" ref="K18:K27" si="0">I18/100*J18</f>
        <v>0</v>
      </c>
      <c r="L18" s="344">
        <f t="shared" ref="L18:L24" si="1">K18+I18</f>
        <v>0</v>
      </c>
      <c r="M18" s="345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</row>
    <row r="19" spans="1:25" ht="15" customHeight="1" x14ac:dyDescent="0.25">
      <c r="A19" s="4"/>
      <c r="B19" s="106">
        <v>1.3</v>
      </c>
      <c r="C19" s="340" t="s">
        <v>139</v>
      </c>
      <c r="D19" s="341"/>
      <c r="E19" s="342"/>
      <c r="F19" s="343">
        <v>1</v>
      </c>
      <c r="G19" s="343"/>
      <c r="H19" s="135" t="s">
        <v>43</v>
      </c>
      <c r="I19" s="141">
        <f>SUM('Final Account Report'!K61:L61)</f>
        <v>0</v>
      </c>
      <c r="J19" s="182">
        <v>23</v>
      </c>
      <c r="K19" s="177">
        <f t="shared" si="0"/>
        <v>0</v>
      </c>
      <c r="L19" s="344">
        <f t="shared" si="1"/>
        <v>0</v>
      </c>
      <c r="M19" s="345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</row>
    <row r="20" spans="1:25" ht="15" customHeight="1" x14ac:dyDescent="0.25">
      <c r="A20" s="4"/>
      <c r="B20" s="106">
        <v>1.4</v>
      </c>
      <c r="C20" s="340" t="s">
        <v>140</v>
      </c>
      <c r="D20" s="341"/>
      <c r="E20" s="342"/>
      <c r="F20" s="343">
        <v>1</v>
      </c>
      <c r="G20" s="343"/>
      <c r="H20" s="135" t="s">
        <v>43</v>
      </c>
      <c r="I20" s="141">
        <f>SUM('Final Account Report'!K62:L62)</f>
        <v>0</v>
      </c>
      <c r="J20" s="182">
        <v>23</v>
      </c>
      <c r="K20" s="177">
        <f t="shared" si="0"/>
        <v>0</v>
      </c>
      <c r="L20" s="344">
        <f t="shared" si="1"/>
        <v>0</v>
      </c>
      <c r="M20" s="345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</row>
    <row r="21" spans="1:25" ht="15" customHeight="1" x14ac:dyDescent="0.25">
      <c r="A21" s="4"/>
      <c r="B21" s="106">
        <v>1.5</v>
      </c>
      <c r="C21" s="340" t="s">
        <v>141</v>
      </c>
      <c r="D21" s="341"/>
      <c r="E21" s="342"/>
      <c r="F21" s="343">
        <v>1</v>
      </c>
      <c r="G21" s="343"/>
      <c r="H21" s="135" t="s">
        <v>43</v>
      </c>
      <c r="I21" s="141">
        <f>SUM('Final Account Report'!K63:L63)</f>
        <v>0</v>
      </c>
      <c r="J21" s="182">
        <v>23</v>
      </c>
      <c r="K21" s="177">
        <f t="shared" si="0"/>
        <v>0</v>
      </c>
      <c r="L21" s="344">
        <f t="shared" si="1"/>
        <v>0</v>
      </c>
      <c r="M21" s="345"/>
      <c r="O21" s="336"/>
      <c r="P21" s="336"/>
      <c r="Q21" s="336"/>
      <c r="R21" s="336"/>
      <c r="S21" s="336"/>
      <c r="T21" s="336"/>
      <c r="U21" s="336"/>
      <c r="V21" s="336"/>
      <c r="W21" s="336"/>
      <c r="X21" s="336"/>
      <c r="Y21" s="336"/>
    </row>
    <row r="22" spans="1:25" ht="15" customHeight="1" x14ac:dyDescent="0.25">
      <c r="A22" s="4"/>
      <c r="B22" s="106">
        <v>1.6</v>
      </c>
      <c r="C22" s="340" t="s">
        <v>142</v>
      </c>
      <c r="D22" s="341"/>
      <c r="E22" s="342"/>
      <c r="F22" s="343">
        <v>1</v>
      </c>
      <c r="G22" s="343"/>
      <c r="H22" s="135" t="s">
        <v>43</v>
      </c>
      <c r="I22" s="141">
        <f>SUM('Final Account Report'!K64:L64)</f>
        <v>0</v>
      </c>
      <c r="J22" s="182">
        <v>23</v>
      </c>
      <c r="K22" s="177">
        <f t="shared" si="0"/>
        <v>0</v>
      </c>
      <c r="L22" s="344">
        <f t="shared" si="1"/>
        <v>0</v>
      </c>
      <c r="M22" s="345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</row>
    <row r="23" spans="1:25" ht="15" customHeight="1" x14ac:dyDescent="0.25">
      <c r="A23" s="4"/>
      <c r="B23" s="106">
        <v>1.7</v>
      </c>
      <c r="C23" s="340" t="s">
        <v>143</v>
      </c>
      <c r="D23" s="341"/>
      <c r="E23" s="342"/>
      <c r="F23" s="343">
        <v>1</v>
      </c>
      <c r="G23" s="343"/>
      <c r="H23" s="135" t="s">
        <v>43</v>
      </c>
      <c r="I23" s="141">
        <f>SUM('Final Account Report'!K65:L65)</f>
        <v>0</v>
      </c>
      <c r="J23" s="182">
        <v>23</v>
      </c>
      <c r="K23" s="177">
        <f t="shared" si="0"/>
        <v>0</v>
      </c>
      <c r="L23" s="344">
        <f t="shared" si="1"/>
        <v>0</v>
      </c>
      <c r="M23" s="345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</row>
    <row r="24" spans="1:25" ht="15" customHeight="1" x14ac:dyDescent="0.25">
      <c r="A24" s="4"/>
      <c r="B24" s="106">
        <v>1.8</v>
      </c>
      <c r="C24" s="340" t="s">
        <v>162</v>
      </c>
      <c r="D24" s="341"/>
      <c r="E24" s="342"/>
      <c r="F24" s="343">
        <v>1</v>
      </c>
      <c r="G24" s="343"/>
      <c r="H24" s="135" t="s">
        <v>43</v>
      </c>
      <c r="I24" s="141">
        <f>SUM('Final Account Report'!K69:L69)</f>
        <v>0</v>
      </c>
      <c r="J24" s="182">
        <v>13.5</v>
      </c>
      <c r="K24" s="177">
        <f t="shared" si="0"/>
        <v>0</v>
      </c>
      <c r="L24" s="344">
        <f t="shared" si="1"/>
        <v>0</v>
      </c>
      <c r="M24" s="345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</row>
    <row r="25" spans="1:25" ht="15" customHeight="1" x14ac:dyDescent="0.25">
      <c r="A25" s="4"/>
      <c r="B25" s="169">
        <v>1.9</v>
      </c>
      <c r="C25" s="340" t="s">
        <v>163</v>
      </c>
      <c r="D25" s="341"/>
      <c r="E25" s="342"/>
      <c r="F25" s="343">
        <v>1</v>
      </c>
      <c r="G25" s="343"/>
      <c r="H25" s="135" t="s">
        <v>43</v>
      </c>
      <c r="I25" s="141">
        <f>SUM('Final Account Report'!K78:L78)</f>
        <v>0</v>
      </c>
      <c r="J25" s="177"/>
      <c r="K25" s="177"/>
      <c r="L25" s="344">
        <f>I25</f>
        <v>0</v>
      </c>
      <c r="M25" s="390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</row>
    <row r="26" spans="1:25" ht="15" customHeight="1" x14ac:dyDescent="0.25">
      <c r="A26" s="4"/>
      <c r="B26" s="178">
        <v>1.1000000000000001</v>
      </c>
      <c r="C26" s="340" t="s">
        <v>164</v>
      </c>
      <c r="D26" s="341"/>
      <c r="E26" s="342"/>
      <c r="F26" s="343">
        <v>1</v>
      </c>
      <c r="G26" s="343"/>
      <c r="H26" s="135" t="s">
        <v>43</v>
      </c>
      <c r="I26" s="141">
        <f>SUM('Final Account Report'!K56:L56)</f>
        <v>0</v>
      </c>
      <c r="J26" s="182">
        <v>13.5</v>
      </c>
      <c r="K26" s="177">
        <f t="shared" si="0"/>
        <v>0</v>
      </c>
      <c r="L26" s="344">
        <f t="shared" ref="L26:L27" si="2">K26+I26</f>
        <v>0</v>
      </c>
      <c r="M26" s="345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</row>
    <row r="27" spans="1:25" ht="15" customHeight="1" x14ac:dyDescent="0.25">
      <c r="A27" s="4"/>
      <c r="B27" s="178">
        <v>1.1100000000000001</v>
      </c>
      <c r="C27" s="340" t="s">
        <v>117</v>
      </c>
      <c r="D27" s="341"/>
      <c r="E27" s="342"/>
      <c r="F27" s="343">
        <v>1</v>
      </c>
      <c r="G27" s="343"/>
      <c r="H27" s="135" t="s">
        <v>43</v>
      </c>
      <c r="I27" s="141">
        <f>SUM('Final Account Report'!K83:L83)</f>
        <v>0</v>
      </c>
      <c r="J27" s="182">
        <v>13.5</v>
      </c>
      <c r="K27" s="177">
        <f t="shared" si="0"/>
        <v>0</v>
      </c>
      <c r="L27" s="344">
        <f t="shared" si="2"/>
        <v>0</v>
      </c>
      <c r="M27" s="345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</row>
    <row r="28" spans="1:25" ht="15" customHeight="1" x14ac:dyDescent="0.25">
      <c r="A28" s="4"/>
      <c r="B28" s="171"/>
      <c r="C28" s="172"/>
      <c r="D28" s="172"/>
      <c r="E28" s="172"/>
      <c r="F28" s="385" t="s">
        <v>165</v>
      </c>
      <c r="G28" s="386"/>
      <c r="H28" s="387"/>
      <c r="I28" s="179">
        <f>SUM(I17:I27)</f>
        <v>0</v>
      </c>
      <c r="J28" s="172"/>
      <c r="K28" s="172"/>
      <c r="L28" s="172"/>
      <c r="M28" s="173"/>
      <c r="O28" s="168"/>
      <c r="P28" s="168"/>
      <c r="Q28" s="168"/>
      <c r="R28" s="168"/>
      <c r="S28" s="168"/>
      <c r="T28" s="168"/>
      <c r="U28" s="168"/>
      <c r="V28" s="168"/>
      <c r="W28" s="168"/>
      <c r="X28" s="168"/>
      <c r="Y28" s="168"/>
    </row>
    <row r="29" spans="1:25" ht="6" customHeight="1" x14ac:dyDescent="0.25">
      <c r="A29" s="4"/>
      <c r="B29" s="371"/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373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</row>
    <row r="30" spans="1:25" ht="15" customHeight="1" x14ac:dyDescent="0.25">
      <c r="A30" s="4"/>
      <c r="B30" s="377" t="s">
        <v>158</v>
      </c>
      <c r="C30" s="378"/>
      <c r="D30" s="378"/>
      <c r="E30" s="378"/>
      <c r="F30" s="378"/>
      <c r="G30" s="378"/>
      <c r="H30" s="378"/>
      <c r="I30" s="378"/>
      <c r="J30" s="379"/>
      <c r="K30" s="380"/>
      <c r="L30" s="338">
        <f>SUM('Final Account Report'!K89:L90)</f>
        <v>0</v>
      </c>
      <c r="M30" s="339"/>
      <c r="O30" s="337"/>
      <c r="P30" s="337"/>
      <c r="Q30" s="337"/>
      <c r="R30" s="337"/>
      <c r="S30"/>
      <c r="T30"/>
      <c r="U30"/>
      <c r="V30"/>
      <c r="W30"/>
      <c r="X30"/>
      <c r="Y30"/>
    </row>
    <row r="31" spans="1:25" ht="5.25" customHeight="1" x14ac:dyDescent="0.25">
      <c r="A31" s="4"/>
      <c r="B31" s="151"/>
      <c r="C31" s="152"/>
      <c r="D31" s="152"/>
      <c r="E31" s="152"/>
      <c r="F31" s="152"/>
      <c r="G31" s="152"/>
      <c r="H31" s="152"/>
      <c r="I31" s="152"/>
      <c r="J31" s="174"/>
      <c r="K31" s="174"/>
      <c r="L31" s="153"/>
      <c r="M31" s="154"/>
      <c r="O31"/>
      <c r="P31"/>
      <c r="Q31"/>
      <c r="R31"/>
      <c r="S31"/>
      <c r="T31"/>
      <c r="U31"/>
      <c r="V31"/>
      <c r="W31"/>
      <c r="X31"/>
      <c r="Y31"/>
    </row>
    <row r="32" spans="1:25" ht="15" customHeight="1" thickBot="1" x14ac:dyDescent="0.3">
      <c r="A32" s="4"/>
      <c r="B32" s="381" t="s">
        <v>170</v>
      </c>
      <c r="C32" s="382"/>
      <c r="D32" s="382"/>
      <c r="E32" s="382"/>
      <c r="F32" s="382"/>
      <c r="G32" s="382"/>
      <c r="H32" s="382"/>
      <c r="I32" s="382"/>
      <c r="J32" s="383"/>
      <c r="K32" s="384"/>
      <c r="L32" s="281">
        <f>SUM(L14:M30)</f>
        <v>0</v>
      </c>
      <c r="M32" s="376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337"/>
    </row>
    <row r="33" spans="1:25" ht="6.75" customHeight="1" x14ac:dyDescent="0.25">
      <c r="A33" s="136"/>
      <c r="B33" s="137"/>
      <c r="C33" s="138"/>
      <c r="D33" s="137"/>
      <c r="E33" s="137"/>
      <c r="F33" s="137"/>
      <c r="G33" s="137"/>
      <c r="H33" s="137"/>
      <c r="I33" s="137"/>
      <c r="J33" s="137"/>
      <c r="K33" s="137"/>
      <c r="L33" s="137"/>
      <c r="M33" s="139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</row>
    <row r="34" spans="1:25" ht="53.25" customHeight="1" thickBot="1" x14ac:dyDescent="0.3">
      <c r="A34" s="140" t="s">
        <v>148</v>
      </c>
      <c r="B34" s="374" t="s">
        <v>149</v>
      </c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5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</row>
    <row r="35" spans="1:25" ht="11.1" customHeight="1" x14ac:dyDescent="0.25">
      <c r="B35" s="300"/>
      <c r="C35" s="300"/>
      <c r="D35" s="300"/>
      <c r="E35" s="300"/>
      <c r="F35" s="300"/>
      <c r="G35" s="300"/>
      <c r="H35" s="300"/>
      <c r="I35" s="300"/>
      <c r="J35" s="300"/>
      <c r="K35" s="300"/>
      <c r="L35" s="300"/>
      <c r="M35" s="300"/>
    </row>
    <row r="36" spans="1:25" x14ac:dyDescent="0.25"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</row>
    <row r="37" spans="1:25" ht="12" customHeight="1" x14ac:dyDescent="0.25">
      <c r="B37" s="300"/>
      <c r="C37" s="300"/>
      <c r="D37" s="300"/>
      <c r="E37" s="300"/>
      <c r="F37" s="300"/>
      <c r="G37" s="300"/>
      <c r="H37" s="300"/>
      <c r="I37" s="300"/>
      <c r="J37" s="300"/>
      <c r="K37" s="300"/>
      <c r="L37" s="300"/>
      <c r="M37" s="300"/>
    </row>
    <row r="38" spans="1:25" x14ac:dyDescent="0.25">
      <c r="G38" s="183"/>
    </row>
    <row r="41" spans="1:25" x14ac:dyDescent="0.25">
      <c r="G41" s="183"/>
    </row>
    <row r="43" spans="1:25" x14ac:dyDescent="0.25">
      <c r="G43" s="184"/>
    </row>
    <row r="45" spans="1:25" x14ac:dyDescent="0.25">
      <c r="G45" s="184"/>
      <c r="I45" s="184"/>
    </row>
    <row r="47" spans="1:25" x14ac:dyDescent="0.25">
      <c r="G47" s="184"/>
    </row>
    <row r="48" spans="1:25" x14ac:dyDescent="0.25">
      <c r="G48" s="184"/>
    </row>
    <row r="50" spans="7:7" x14ac:dyDescent="0.25">
      <c r="G50" s="184"/>
    </row>
    <row r="51" spans="7:7" x14ac:dyDescent="0.25">
      <c r="G51" s="184"/>
    </row>
  </sheetData>
  <sheetProtection algorithmName="SHA-512" hashValue="yc573BU8/c46IZpHWoqv3n093YS97YEm80ubWPncuNrVqrXCPnafknb5gSbP31y1picO99oJrXExhrEIEUkDIw==" saltValue="L3ToA8mbJaBdMTjJKBHQLg==" spinCount="100000" sheet="1" selectLockedCells="1"/>
  <mergeCells count="79">
    <mergeCell ref="L25:M25"/>
    <mergeCell ref="O25:Y25"/>
    <mergeCell ref="O26:Y26"/>
    <mergeCell ref="O27:Y27"/>
    <mergeCell ref="O23:Y23"/>
    <mergeCell ref="O18:Y18"/>
    <mergeCell ref="O19:Y19"/>
    <mergeCell ref="O20:Y20"/>
    <mergeCell ref="O21:Y21"/>
    <mergeCell ref="O22:Y22"/>
    <mergeCell ref="O8:Y8"/>
    <mergeCell ref="O10:Y10"/>
    <mergeCell ref="O12:Y12"/>
    <mergeCell ref="O14:Y14"/>
    <mergeCell ref="O17:Y17"/>
    <mergeCell ref="B36:M37"/>
    <mergeCell ref="B29:M29"/>
    <mergeCell ref="B34:M34"/>
    <mergeCell ref="B35:M35"/>
    <mergeCell ref="L32:M32"/>
    <mergeCell ref="B30:K30"/>
    <mergeCell ref="B32:K32"/>
    <mergeCell ref="C22:E22"/>
    <mergeCell ref="F22:G22"/>
    <mergeCell ref="L22:M22"/>
    <mergeCell ref="C23:E23"/>
    <mergeCell ref="F23:G23"/>
    <mergeCell ref="L23:M23"/>
    <mergeCell ref="C20:E20"/>
    <mergeCell ref="F20:G20"/>
    <mergeCell ref="L20:M20"/>
    <mergeCell ref="C21:E21"/>
    <mergeCell ref="F21:G21"/>
    <mergeCell ref="L21:M21"/>
    <mergeCell ref="C18:E18"/>
    <mergeCell ref="F18:G18"/>
    <mergeCell ref="L18:M18"/>
    <mergeCell ref="C19:E19"/>
    <mergeCell ref="F19:G19"/>
    <mergeCell ref="L19:M19"/>
    <mergeCell ref="A14:C14"/>
    <mergeCell ref="D14:E14"/>
    <mergeCell ref="F14:I14"/>
    <mergeCell ref="L14:M14"/>
    <mergeCell ref="C17:E17"/>
    <mergeCell ref="F17:G17"/>
    <mergeCell ref="L17:M17"/>
    <mergeCell ref="L16:M16"/>
    <mergeCell ref="A13:M13"/>
    <mergeCell ref="A2:M6"/>
    <mergeCell ref="A7:M7"/>
    <mergeCell ref="A8:C8"/>
    <mergeCell ref="D8:M8"/>
    <mergeCell ref="A9:M9"/>
    <mergeCell ref="A10:C10"/>
    <mergeCell ref="D10:E10"/>
    <mergeCell ref="F10:I10"/>
    <mergeCell ref="L10:M10"/>
    <mergeCell ref="A11:M11"/>
    <mergeCell ref="A12:C12"/>
    <mergeCell ref="D12:E12"/>
    <mergeCell ref="F12:I12"/>
    <mergeCell ref="L12:M12"/>
    <mergeCell ref="O32:Y32"/>
    <mergeCell ref="L30:M30"/>
    <mergeCell ref="O30:R30"/>
    <mergeCell ref="C24:E24"/>
    <mergeCell ref="F24:G24"/>
    <mergeCell ref="L24:M24"/>
    <mergeCell ref="C25:E25"/>
    <mergeCell ref="F25:G25"/>
    <mergeCell ref="C26:E26"/>
    <mergeCell ref="F26:G26"/>
    <mergeCell ref="C27:E27"/>
    <mergeCell ref="F27:G27"/>
    <mergeCell ref="F28:H28"/>
    <mergeCell ref="O24:Y24"/>
    <mergeCell ref="L26:M26"/>
    <mergeCell ref="L27:M27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zoomScaleNormal="100" zoomScaleSheetLayoutView="100" workbookViewId="0">
      <selection activeCell="E26" sqref="E26:F26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6384" width="9.140625" style="10"/>
  </cols>
  <sheetData>
    <row r="1" spans="2:19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9" s="3" customFormat="1" x14ac:dyDescent="0.25"/>
    <row r="3" spans="2:19" s="3" customFormat="1" ht="15.75" customHeight="1" x14ac:dyDescent="0.25">
      <c r="B3" s="299" t="s">
        <v>83</v>
      </c>
      <c r="C3" s="299"/>
      <c r="D3" s="299"/>
      <c r="E3" s="299"/>
      <c r="F3" s="299"/>
      <c r="G3" s="299"/>
      <c r="H3" s="299"/>
      <c r="I3" s="299"/>
      <c r="J3" s="299"/>
      <c r="K3" s="299"/>
      <c r="L3" s="299"/>
    </row>
    <row r="4" spans="2:19" s="3" customFormat="1" ht="15" customHeight="1" x14ac:dyDescent="0.25">
      <c r="B4" s="299"/>
      <c r="C4" s="299"/>
      <c r="D4" s="299"/>
      <c r="E4" s="299"/>
      <c r="F4" s="299"/>
      <c r="G4" s="299"/>
      <c r="H4" s="299"/>
      <c r="I4" s="299"/>
      <c r="J4" s="299"/>
      <c r="K4" s="299"/>
      <c r="L4" s="299"/>
    </row>
    <row r="5" spans="2:19" s="3" customFormat="1" ht="15" customHeight="1" x14ac:dyDescent="0.25"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</row>
    <row r="6" spans="2:19" s="3" customFormat="1" ht="15" customHeight="1" thickBot="1" x14ac:dyDescent="0.3"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N6" s="144"/>
      <c r="O6" s="144"/>
      <c r="P6" s="144"/>
      <c r="Q6" s="144"/>
      <c r="R6" s="144"/>
      <c r="S6" s="144"/>
    </row>
    <row r="7" spans="2:19" s="3" customFormat="1" ht="15" customHeight="1" x14ac:dyDescent="0.25">
      <c r="B7" s="301" t="s">
        <v>7</v>
      </c>
      <c r="C7" s="302"/>
      <c r="D7" s="302"/>
      <c r="E7" s="405">
        <f>'Final Account Report'!E8</f>
        <v>0</v>
      </c>
      <c r="F7" s="405"/>
      <c r="G7" s="405"/>
      <c r="H7" s="405"/>
      <c r="I7" s="405"/>
      <c r="J7" s="405"/>
      <c r="K7" s="405"/>
      <c r="L7" s="406"/>
      <c r="N7" s="336"/>
      <c r="O7" s="336"/>
      <c r="P7" s="336"/>
      <c r="Q7" s="336"/>
      <c r="R7" s="336"/>
      <c r="S7" s="336"/>
    </row>
    <row r="8" spans="2:19" s="3" customFormat="1" ht="6.75" customHeight="1" x14ac:dyDescent="0.25">
      <c r="B8" s="107"/>
      <c r="C8" s="103"/>
      <c r="D8" s="103"/>
      <c r="E8" s="103"/>
      <c r="F8" s="103"/>
      <c r="G8" s="103"/>
      <c r="H8" s="103"/>
      <c r="I8" s="103"/>
      <c r="J8" s="103"/>
      <c r="K8" s="103"/>
      <c r="L8" s="104"/>
      <c r="N8" s="144"/>
      <c r="O8" s="144"/>
      <c r="P8" s="144"/>
      <c r="Q8" s="144"/>
      <c r="R8" s="144"/>
      <c r="S8" s="144"/>
    </row>
    <row r="9" spans="2:19" s="3" customFormat="1" ht="15" customHeight="1" x14ac:dyDescent="0.25">
      <c r="B9" s="188" t="s">
        <v>95</v>
      </c>
      <c r="C9" s="189"/>
      <c r="D9" s="189"/>
      <c r="E9" s="410">
        <f>'Final Account Report'!E10</f>
        <v>0</v>
      </c>
      <c r="F9" s="410"/>
      <c r="G9" s="410"/>
      <c r="H9" s="410"/>
      <c r="I9" s="410"/>
      <c r="J9" s="410"/>
      <c r="K9" s="410"/>
      <c r="L9" s="411"/>
      <c r="N9" s="336"/>
      <c r="O9" s="336"/>
      <c r="P9" s="336"/>
      <c r="Q9" s="336"/>
      <c r="R9" s="336"/>
      <c r="S9" s="336"/>
    </row>
    <row r="10" spans="2:19" s="3" customFormat="1" ht="6.75" customHeight="1" x14ac:dyDescent="0.25">
      <c r="B10" s="107"/>
      <c r="C10" s="103"/>
      <c r="D10" s="103"/>
      <c r="E10" s="103"/>
      <c r="F10" s="103"/>
      <c r="G10" s="103"/>
      <c r="H10" s="103"/>
      <c r="I10" s="103"/>
      <c r="J10" s="103"/>
      <c r="K10" s="103"/>
      <c r="L10" s="104"/>
      <c r="N10" s="144"/>
      <c r="O10" s="144"/>
      <c r="P10" s="144"/>
      <c r="Q10" s="144"/>
      <c r="R10" s="144"/>
      <c r="S10" s="144"/>
    </row>
    <row r="11" spans="2:19" s="3" customFormat="1" ht="15" customHeight="1" x14ac:dyDescent="0.25">
      <c r="B11" s="188" t="s">
        <v>79</v>
      </c>
      <c r="C11" s="189"/>
      <c r="D11" s="189"/>
      <c r="E11" s="403">
        <f>SUM('Final Account Report'!K92:L92)</f>
        <v>0</v>
      </c>
      <c r="F11" s="403"/>
      <c r="G11" s="403"/>
      <c r="H11" s="403"/>
      <c r="I11" s="403"/>
      <c r="J11" s="403"/>
      <c r="K11" s="403"/>
      <c r="L11" s="404"/>
      <c r="N11" s="336"/>
      <c r="O11" s="336"/>
      <c r="P11" s="336"/>
      <c r="Q11" s="336"/>
      <c r="R11" s="336"/>
      <c r="S11" s="336"/>
    </row>
    <row r="12" spans="2:19" s="3" customFormat="1" ht="6.75" customHeight="1" x14ac:dyDescent="0.25">
      <c r="B12" s="314"/>
      <c r="C12" s="315"/>
      <c r="D12" s="315"/>
      <c r="E12" s="315"/>
      <c r="F12" s="315"/>
      <c r="G12" s="315"/>
      <c r="H12" s="315"/>
      <c r="I12" s="317"/>
      <c r="J12" s="317"/>
      <c r="K12" s="317"/>
      <c r="L12" s="318"/>
      <c r="N12" s="144"/>
      <c r="O12" s="144"/>
      <c r="P12" s="144"/>
      <c r="Q12" s="144"/>
      <c r="R12" s="144"/>
      <c r="S12" s="144"/>
    </row>
    <row r="13" spans="2:19" s="3" customFormat="1" ht="15" customHeight="1" x14ac:dyDescent="0.25">
      <c r="B13" s="188" t="s">
        <v>80</v>
      </c>
      <c r="C13" s="189"/>
      <c r="D13" s="189"/>
      <c r="E13" s="407">
        <f>SUM('Final Account Report'!K28:L28)</f>
        <v>0</v>
      </c>
      <c r="F13" s="407"/>
      <c r="G13" s="407"/>
      <c r="H13" s="407"/>
      <c r="I13" s="408"/>
      <c r="J13" s="408"/>
      <c r="K13" s="408"/>
      <c r="L13" s="409"/>
      <c r="N13" s="336"/>
      <c r="O13" s="336"/>
      <c r="P13" s="336"/>
      <c r="Q13" s="336"/>
      <c r="R13" s="336"/>
      <c r="S13" s="336"/>
    </row>
    <row r="14" spans="2:19" s="3" customFormat="1" ht="6.75" customHeight="1" thickBot="1" x14ac:dyDescent="0.3">
      <c r="B14" s="319"/>
      <c r="C14" s="320"/>
      <c r="D14" s="320"/>
      <c r="E14" s="320"/>
      <c r="F14" s="320"/>
      <c r="G14" s="320"/>
      <c r="H14" s="320"/>
      <c r="I14" s="321"/>
      <c r="J14" s="321"/>
      <c r="K14" s="321"/>
      <c r="L14" s="322"/>
    </row>
    <row r="15" spans="2:19" s="1" customFormat="1" x14ac:dyDescent="0.2">
      <c r="B15" s="412"/>
      <c r="C15" s="413"/>
      <c r="D15" s="413"/>
      <c r="E15" s="110"/>
      <c r="F15" s="110"/>
      <c r="G15" s="110"/>
      <c r="H15" s="110"/>
      <c r="I15" s="110"/>
      <c r="J15" s="110"/>
      <c r="K15" s="110"/>
      <c r="L15" s="20"/>
      <c r="M15" s="2"/>
    </row>
    <row r="16" spans="2:19" s="1" customFormat="1" x14ac:dyDescent="0.2">
      <c r="B16" s="414"/>
      <c r="C16" s="415"/>
      <c r="D16" s="415"/>
      <c r="E16" s="419" t="s">
        <v>126</v>
      </c>
      <c r="F16" s="419"/>
      <c r="G16" s="419"/>
      <c r="H16" s="419"/>
      <c r="I16" s="419" t="s">
        <v>124</v>
      </c>
      <c r="J16" s="419"/>
      <c r="K16" s="419"/>
      <c r="L16" s="420"/>
      <c r="M16" s="2"/>
    </row>
    <row r="17" spans="1:13" s="8" customFormat="1" ht="71.45" customHeight="1" x14ac:dyDescent="0.2">
      <c r="A17" s="6"/>
      <c r="B17" s="21" t="s">
        <v>29</v>
      </c>
      <c r="C17" s="421" t="s">
        <v>30</v>
      </c>
      <c r="D17" s="421"/>
      <c r="E17" s="421" t="s">
        <v>31</v>
      </c>
      <c r="F17" s="421"/>
      <c r="G17" s="422" t="s">
        <v>123</v>
      </c>
      <c r="H17" s="423"/>
      <c r="I17" s="422" t="s">
        <v>31</v>
      </c>
      <c r="J17" s="423"/>
      <c r="K17" s="422" t="s">
        <v>123</v>
      </c>
      <c r="L17" s="423"/>
      <c r="M17" s="6"/>
    </row>
    <row r="18" spans="1:13" x14ac:dyDescent="0.2">
      <c r="B18" s="402" t="s">
        <v>21</v>
      </c>
      <c r="C18" s="211" t="s">
        <v>22</v>
      </c>
      <c r="D18" s="211"/>
      <c r="E18" s="393"/>
      <c r="F18" s="393"/>
      <c r="G18" s="394">
        <f>E18</f>
        <v>0</v>
      </c>
      <c r="H18" s="394"/>
      <c r="I18" s="393"/>
      <c r="J18" s="393"/>
      <c r="K18" s="394">
        <f>I18</f>
        <v>0</v>
      </c>
      <c r="L18" s="401"/>
    </row>
    <row r="19" spans="1:13" x14ac:dyDescent="0.2">
      <c r="B19" s="402"/>
      <c r="C19" s="211" t="s">
        <v>23</v>
      </c>
      <c r="D19" s="211"/>
      <c r="E19" s="393">
        <v>0</v>
      </c>
      <c r="F19" s="393"/>
      <c r="G19" s="394">
        <f t="shared" ref="G19:G33" si="0">G18+E19</f>
        <v>0</v>
      </c>
      <c r="H19" s="394"/>
      <c r="I19" s="393">
        <v>0</v>
      </c>
      <c r="J19" s="393"/>
      <c r="K19" s="394">
        <f t="shared" ref="K19:K33" si="1">K18+I19</f>
        <v>0</v>
      </c>
      <c r="L19" s="401"/>
    </row>
    <row r="20" spans="1:13" x14ac:dyDescent="0.2">
      <c r="B20" s="402"/>
      <c r="C20" s="211" t="s">
        <v>24</v>
      </c>
      <c r="D20" s="211"/>
      <c r="E20" s="393">
        <v>0</v>
      </c>
      <c r="F20" s="393"/>
      <c r="G20" s="394">
        <f t="shared" si="0"/>
        <v>0</v>
      </c>
      <c r="H20" s="394"/>
      <c r="I20" s="393">
        <v>0</v>
      </c>
      <c r="J20" s="393"/>
      <c r="K20" s="394">
        <f t="shared" si="1"/>
        <v>0</v>
      </c>
      <c r="L20" s="401"/>
    </row>
    <row r="21" spans="1:13" x14ac:dyDescent="0.2">
      <c r="B21" s="402"/>
      <c r="C21" s="211" t="s">
        <v>25</v>
      </c>
      <c r="D21" s="211"/>
      <c r="E21" s="393"/>
      <c r="F21" s="393"/>
      <c r="G21" s="394">
        <f t="shared" si="0"/>
        <v>0</v>
      </c>
      <c r="H21" s="394"/>
      <c r="I21" s="393"/>
      <c r="J21" s="393"/>
      <c r="K21" s="394">
        <f t="shared" si="1"/>
        <v>0</v>
      </c>
      <c r="L21" s="401"/>
    </row>
    <row r="22" spans="1:13" x14ac:dyDescent="0.2">
      <c r="B22" s="402" t="s">
        <v>28</v>
      </c>
      <c r="C22" s="211" t="s">
        <v>22</v>
      </c>
      <c r="D22" s="211"/>
      <c r="E22" s="393"/>
      <c r="F22" s="393"/>
      <c r="G22" s="394">
        <f t="shared" si="0"/>
        <v>0</v>
      </c>
      <c r="H22" s="394"/>
      <c r="I22" s="393"/>
      <c r="J22" s="393"/>
      <c r="K22" s="394">
        <f t="shared" si="1"/>
        <v>0</v>
      </c>
      <c r="L22" s="401"/>
    </row>
    <row r="23" spans="1:13" x14ac:dyDescent="0.2">
      <c r="B23" s="402"/>
      <c r="C23" s="211" t="s">
        <v>23</v>
      </c>
      <c r="D23" s="211"/>
      <c r="E23" s="393"/>
      <c r="F23" s="393"/>
      <c r="G23" s="394">
        <f t="shared" si="0"/>
        <v>0</v>
      </c>
      <c r="H23" s="394"/>
      <c r="I23" s="393"/>
      <c r="J23" s="393"/>
      <c r="K23" s="394">
        <f t="shared" si="1"/>
        <v>0</v>
      </c>
      <c r="L23" s="401"/>
    </row>
    <row r="24" spans="1:13" x14ac:dyDescent="0.2">
      <c r="B24" s="402"/>
      <c r="C24" s="211" t="s">
        <v>24</v>
      </c>
      <c r="D24" s="211"/>
      <c r="E24" s="393"/>
      <c r="F24" s="393"/>
      <c r="G24" s="394">
        <f t="shared" si="0"/>
        <v>0</v>
      </c>
      <c r="H24" s="394"/>
      <c r="I24" s="393"/>
      <c r="J24" s="393"/>
      <c r="K24" s="394">
        <f t="shared" si="1"/>
        <v>0</v>
      </c>
      <c r="L24" s="401"/>
    </row>
    <row r="25" spans="1:13" x14ac:dyDescent="0.2">
      <c r="B25" s="402"/>
      <c r="C25" s="211" t="s">
        <v>25</v>
      </c>
      <c r="D25" s="211"/>
      <c r="E25" s="393"/>
      <c r="F25" s="393"/>
      <c r="G25" s="394">
        <f t="shared" si="0"/>
        <v>0</v>
      </c>
      <c r="H25" s="394"/>
      <c r="I25" s="393"/>
      <c r="J25" s="393"/>
      <c r="K25" s="394">
        <f t="shared" si="1"/>
        <v>0</v>
      </c>
      <c r="L25" s="401"/>
    </row>
    <row r="26" spans="1:13" x14ac:dyDescent="0.2">
      <c r="B26" s="402" t="s">
        <v>27</v>
      </c>
      <c r="C26" s="211" t="s">
        <v>22</v>
      </c>
      <c r="D26" s="211"/>
      <c r="E26" s="393"/>
      <c r="F26" s="393"/>
      <c r="G26" s="394">
        <f t="shared" si="0"/>
        <v>0</v>
      </c>
      <c r="H26" s="394"/>
      <c r="I26" s="393"/>
      <c r="J26" s="393"/>
      <c r="K26" s="394">
        <f t="shared" si="1"/>
        <v>0</v>
      </c>
      <c r="L26" s="401"/>
    </row>
    <row r="27" spans="1:13" x14ac:dyDescent="0.2">
      <c r="B27" s="402"/>
      <c r="C27" s="211" t="s">
        <v>23</v>
      </c>
      <c r="D27" s="211"/>
      <c r="E27" s="393"/>
      <c r="F27" s="393"/>
      <c r="G27" s="394">
        <f t="shared" si="0"/>
        <v>0</v>
      </c>
      <c r="H27" s="394"/>
      <c r="I27" s="393"/>
      <c r="J27" s="393"/>
      <c r="K27" s="394">
        <f t="shared" si="1"/>
        <v>0</v>
      </c>
      <c r="L27" s="401"/>
    </row>
    <row r="28" spans="1:13" x14ac:dyDescent="0.2">
      <c r="B28" s="402"/>
      <c r="C28" s="211" t="s">
        <v>24</v>
      </c>
      <c r="D28" s="211"/>
      <c r="E28" s="393"/>
      <c r="F28" s="393"/>
      <c r="G28" s="394">
        <f t="shared" si="0"/>
        <v>0</v>
      </c>
      <c r="H28" s="394"/>
      <c r="I28" s="393"/>
      <c r="J28" s="393"/>
      <c r="K28" s="394">
        <f t="shared" si="1"/>
        <v>0</v>
      </c>
      <c r="L28" s="401"/>
    </row>
    <row r="29" spans="1:13" x14ac:dyDescent="0.2">
      <c r="B29" s="402"/>
      <c r="C29" s="211" t="s">
        <v>25</v>
      </c>
      <c r="D29" s="211"/>
      <c r="E29" s="393"/>
      <c r="F29" s="393"/>
      <c r="G29" s="394">
        <f t="shared" si="0"/>
        <v>0</v>
      </c>
      <c r="H29" s="394"/>
      <c r="I29" s="393"/>
      <c r="J29" s="393"/>
      <c r="K29" s="394">
        <f t="shared" si="1"/>
        <v>0</v>
      </c>
      <c r="L29" s="401"/>
    </row>
    <row r="30" spans="1:13" x14ac:dyDescent="0.2">
      <c r="B30" s="402" t="s">
        <v>26</v>
      </c>
      <c r="C30" s="211" t="s">
        <v>22</v>
      </c>
      <c r="D30" s="211"/>
      <c r="E30" s="393"/>
      <c r="F30" s="393"/>
      <c r="G30" s="394">
        <f t="shared" si="0"/>
        <v>0</v>
      </c>
      <c r="H30" s="394"/>
      <c r="I30" s="393"/>
      <c r="J30" s="393"/>
      <c r="K30" s="394">
        <f t="shared" si="1"/>
        <v>0</v>
      </c>
      <c r="L30" s="401"/>
    </row>
    <row r="31" spans="1:13" x14ac:dyDescent="0.2">
      <c r="B31" s="402"/>
      <c r="C31" s="211" t="s">
        <v>23</v>
      </c>
      <c r="D31" s="211"/>
      <c r="E31" s="393"/>
      <c r="F31" s="393"/>
      <c r="G31" s="394">
        <f t="shared" si="0"/>
        <v>0</v>
      </c>
      <c r="H31" s="394"/>
      <c r="I31" s="393"/>
      <c r="J31" s="393"/>
      <c r="K31" s="394">
        <f t="shared" si="1"/>
        <v>0</v>
      </c>
      <c r="L31" s="401"/>
    </row>
    <row r="32" spans="1:13" x14ac:dyDescent="0.2">
      <c r="B32" s="402"/>
      <c r="C32" s="211" t="s">
        <v>24</v>
      </c>
      <c r="D32" s="211"/>
      <c r="E32" s="393"/>
      <c r="F32" s="393"/>
      <c r="G32" s="394">
        <f t="shared" si="0"/>
        <v>0</v>
      </c>
      <c r="H32" s="394"/>
      <c r="I32" s="393"/>
      <c r="J32" s="393"/>
      <c r="K32" s="394">
        <f t="shared" si="1"/>
        <v>0</v>
      </c>
      <c r="L32" s="401"/>
    </row>
    <row r="33" spans="2:12" x14ac:dyDescent="0.2">
      <c r="B33" s="402"/>
      <c r="C33" s="211" t="s">
        <v>25</v>
      </c>
      <c r="D33" s="211"/>
      <c r="E33" s="393"/>
      <c r="F33" s="393"/>
      <c r="G33" s="394">
        <f t="shared" si="0"/>
        <v>0</v>
      </c>
      <c r="H33" s="394"/>
      <c r="I33" s="393"/>
      <c r="J33" s="393"/>
      <c r="K33" s="394">
        <f t="shared" si="1"/>
        <v>0</v>
      </c>
      <c r="L33" s="401"/>
    </row>
    <row r="34" spans="2:12" x14ac:dyDescent="0.2">
      <c r="B34" s="22"/>
      <c r="C34" s="12"/>
      <c r="D34" s="12"/>
      <c r="E34" s="12"/>
      <c r="F34" s="12"/>
      <c r="G34" s="12"/>
      <c r="H34" s="12"/>
      <c r="I34" s="13"/>
      <c r="J34" s="13"/>
      <c r="K34" s="13"/>
      <c r="L34" s="23"/>
    </row>
    <row r="35" spans="2:12" x14ac:dyDescent="0.2">
      <c r="B35" s="22"/>
      <c r="C35" s="12"/>
      <c r="D35" s="12"/>
      <c r="E35" s="12"/>
      <c r="F35" s="12"/>
      <c r="G35" s="12"/>
      <c r="H35" s="12"/>
      <c r="I35" s="13"/>
      <c r="J35" s="13"/>
      <c r="K35" s="13"/>
      <c r="L35" s="23"/>
    </row>
    <row r="36" spans="2:12" x14ac:dyDescent="0.2">
      <c r="B36" s="22"/>
      <c r="C36" s="12"/>
      <c r="D36" s="12"/>
      <c r="E36" s="12"/>
      <c r="F36" s="12"/>
      <c r="G36" s="12"/>
      <c r="H36" s="12"/>
      <c r="I36" s="13"/>
      <c r="J36" s="13"/>
      <c r="K36" s="13"/>
      <c r="L36" s="23"/>
    </row>
    <row r="37" spans="2:12" x14ac:dyDescent="0.2">
      <c r="B37" s="22"/>
      <c r="C37" s="12"/>
      <c r="D37" s="12"/>
      <c r="E37" s="12"/>
      <c r="F37" s="12"/>
      <c r="G37" s="12"/>
      <c r="H37" s="12"/>
      <c r="I37" s="13"/>
      <c r="J37" s="13"/>
      <c r="K37" s="13"/>
      <c r="L37" s="23"/>
    </row>
    <row r="38" spans="2:12" x14ac:dyDescent="0.2">
      <c r="B38" s="22"/>
      <c r="C38" s="12"/>
      <c r="D38" s="12"/>
      <c r="E38" s="12"/>
      <c r="F38" s="12"/>
      <c r="G38" s="12"/>
      <c r="H38" s="12"/>
      <c r="I38" s="13"/>
      <c r="J38" s="13"/>
      <c r="K38" s="13"/>
      <c r="L38" s="23"/>
    </row>
    <row r="39" spans="2:12" x14ac:dyDescent="0.2">
      <c r="B39" s="22"/>
      <c r="C39" s="12"/>
      <c r="D39" s="12"/>
      <c r="E39" s="12"/>
      <c r="F39" s="12"/>
      <c r="G39" s="12"/>
      <c r="H39" s="12"/>
      <c r="I39" s="13"/>
      <c r="J39" s="13"/>
      <c r="K39" s="13"/>
      <c r="L39" s="23"/>
    </row>
    <row r="40" spans="2:12" x14ac:dyDescent="0.2">
      <c r="B40" s="22"/>
      <c r="C40" s="12"/>
      <c r="D40" s="12"/>
      <c r="E40" s="12"/>
      <c r="F40" s="12"/>
      <c r="G40" s="12"/>
      <c r="H40" s="12"/>
      <c r="I40" s="13"/>
      <c r="J40" s="13"/>
      <c r="K40" s="13"/>
      <c r="L40" s="23"/>
    </row>
    <row r="41" spans="2:12" x14ac:dyDescent="0.2">
      <c r="B41" s="22"/>
      <c r="C41" s="12"/>
      <c r="D41" s="12"/>
      <c r="E41" s="12"/>
      <c r="F41" s="12"/>
      <c r="G41" s="12"/>
      <c r="H41" s="12"/>
      <c r="I41" s="13"/>
      <c r="J41" s="13"/>
      <c r="K41" s="13"/>
      <c r="L41" s="23"/>
    </row>
    <row r="42" spans="2:12" x14ac:dyDescent="0.2">
      <c r="B42" s="22"/>
      <c r="C42" s="12"/>
      <c r="D42" s="12"/>
      <c r="E42" s="12"/>
      <c r="F42" s="12"/>
      <c r="G42" s="12"/>
      <c r="H42" s="12"/>
      <c r="I42" s="13"/>
      <c r="J42" s="13"/>
      <c r="K42" s="13"/>
      <c r="L42" s="23"/>
    </row>
    <row r="43" spans="2:12" x14ac:dyDescent="0.2">
      <c r="B43" s="22"/>
      <c r="C43" s="12"/>
      <c r="D43" s="12"/>
      <c r="E43" s="12"/>
      <c r="F43" s="12"/>
      <c r="G43" s="12"/>
      <c r="H43" s="12"/>
      <c r="I43" s="13"/>
      <c r="J43" s="13"/>
      <c r="K43" s="13"/>
      <c r="L43" s="23"/>
    </row>
    <row r="44" spans="2:12" x14ac:dyDescent="0.2">
      <c r="B44" s="22"/>
      <c r="C44" s="12"/>
      <c r="D44" s="12"/>
      <c r="E44" s="12"/>
      <c r="F44" s="12"/>
      <c r="G44" s="12"/>
      <c r="H44" s="12"/>
      <c r="I44" s="13"/>
      <c r="J44" s="13"/>
      <c r="K44" s="13"/>
      <c r="L44" s="23"/>
    </row>
    <row r="45" spans="2:12" x14ac:dyDescent="0.2">
      <c r="B45" s="22"/>
      <c r="C45" s="12"/>
      <c r="D45" s="12"/>
      <c r="E45" s="12"/>
      <c r="F45" s="12"/>
      <c r="G45" s="12"/>
      <c r="H45" s="12"/>
      <c r="I45" s="13"/>
      <c r="J45" s="13"/>
      <c r="K45" s="13"/>
      <c r="L45" s="23"/>
    </row>
    <row r="46" spans="2:12" x14ac:dyDescent="0.2">
      <c r="B46" s="22"/>
      <c r="C46" s="12"/>
      <c r="D46" s="12"/>
      <c r="E46" s="12"/>
      <c r="F46" s="12"/>
      <c r="G46" s="12"/>
      <c r="H46" s="12"/>
      <c r="I46" s="13"/>
      <c r="J46" s="13"/>
      <c r="K46" s="13"/>
      <c r="L46" s="23"/>
    </row>
    <row r="47" spans="2:12" x14ac:dyDescent="0.2">
      <c r="B47" s="22"/>
      <c r="C47" s="12"/>
      <c r="D47" s="12"/>
      <c r="E47" s="12"/>
      <c r="F47" s="12"/>
      <c r="G47" s="12"/>
      <c r="H47" s="12"/>
      <c r="I47" s="13"/>
      <c r="J47" s="13"/>
      <c r="K47" s="13"/>
      <c r="L47" s="23"/>
    </row>
    <row r="48" spans="2:12" x14ac:dyDescent="0.2">
      <c r="B48" s="22"/>
      <c r="C48" s="12"/>
      <c r="D48" s="12"/>
      <c r="E48" s="12"/>
      <c r="F48" s="12"/>
      <c r="G48" s="12"/>
      <c r="H48" s="12"/>
      <c r="I48" s="13"/>
      <c r="J48" s="13"/>
      <c r="K48" s="13"/>
      <c r="L48" s="23"/>
    </row>
    <row r="49" spans="1:13" x14ac:dyDescent="0.2">
      <c r="B49" s="22"/>
      <c r="C49" s="12"/>
      <c r="D49" s="12"/>
      <c r="E49" s="12"/>
      <c r="F49" s="12"/>
      <c r="G49" s="12"/>
      <c r="H49" s="12"/>
      <c r="I49" s="13"/>
      <c r="J49" s="13"/>
      <c r="K49" s="13"/>
      <c r="L49" s="23"/>
    </row>
    <row r="50" spans="1:13" x14ac:dyDescent="0.2">
      <c r="B50" s="22"/>
      <c r="C50" s="12"/>
      <c r="D50" s="12"/>
      <c r="E50" s="12"/>
      <c r="F50" s="12"/>
      <c r="G50" s="12"/>
      <c r="H50" s="12"/>
      <c r="I50" s="13"/>
      <c r="J50" s="13"/>
      <c r="K50" s="13"/>
      <c r="L50" s="23"/>
    </row>
    <row r="51" spans="1:13" x14ac:dyDescent="0.2">
      <c r="B51" s="22"/>
      <c r="C51" s="12"/>
      <c r="D51" s="12"/>
      <c r="E51" s="12"/>
      <c r="F51" s="12"/>
      <c r="G51" s="12"/>
      <c r="H51" s="12"/>
      <c r="I51" s="13"/>
      <c r="J51" s="13"/>
      <c r="K51" s="13"/>
      <c r="L51" s="23"/>
    </row>
    <row r="52" spans="1:13" x14ac:dyDescent="0.2">
      <c r="B52" s="22"/>
      <c r="C52" s="12"/>
      <c r="D52" s="12"/>
      <c r="E52" s="12"/>
      <c r="F52" s="12"/>
      <c r="G52" s="12"/>
      <c r="H52" s="12"/>
      <c r="I52" s="13"/>
      <c r="J52" s="13"/>
      <c r="K52" s="13"/>
      <c r="L52" s="23"/>
    </row>
    <row r="53" spans="1:13" s="1" customFormat="1" ht="13.5" thickBot="1" x14ac:dyDescent="0.25">
      <c r="B53" s="24"/>
      <c r="C53" s="25"/>
      <c r="D53" s="25"/>
      <c r="E53" s="25"/>
      <c r="F53" s="25"/>
      <c r="G53" s="25"/>
      <c r="H53" s="25"/>
      <c r="I53" s="25"/>
      <c r="J53" s="25"/>
      <c r="K53" s="25"/>
      <c r="L53" s="26"/>
      <c r="M53" s="2"/>
    </row>
    <row r="54" spans="1:13" ht="6.75" customHeight="1" thickBot="1" x14ac:dyDescent="0.25">
      <c r="B54" s="5"/>
      <c r="C54" s="2"/>
      <c r="D54" s="2"/>
      <c r="E54" s="2"/>
      <c r="F54" s="2"/>
      <c r="G54" s="2"/>
      <c r="H54" s="2"/>
      <c r="I54" s="2"/>
      <c r="J54" s="2"/>
      <c r="K54" s="2"/>
      <c r="L54" s="27"/>
    </row>
    <row r="55" spans="1:13" s="19" customFormat="1" x14ac:dyDescent="0.2">
      <c r="A55" s="16"/>
      <c r="B55" s="89" t="s">
        <v>2</v>
      </c>
      <c r="C55" s="391" t="s">
        <v>3</v>
      </c>
      <c r="D55" s="391"/>
      <c r="E55" s="391"/>
      <c r="F55" s="391"/>
      <c r="G55" s="391"/>
      <c r="H55" s="391"/>
      <c r="I55" s="391"/>
      <c r="J55" s="28" t="s">
        <v>32</v>
      </c>
      <c r="K55" s="28" t="s">
        <v>33</v>
      </c>
      <c r="L55" s="29" t="s">
        <v>6</v>
      </c>
      <c r="M55" s="18"/>
    </row>
    <row r="56" spans="1:13" ht="15" customHeight="1" x14ac:dyDescent="0.2">
      <c r="B56" s="124"/>
      <c r="C56" s="392"/>
      <c r="D56" s="392"/>
      <c r="E56" s="392"/>
      <c r="F56" s="392"/>
      <c r="G56" s="392"/>
      <c r="H56" s="392"/>
      <c r="I56" s="392"/>
      <c r="J56" s="146"/>
      <c r="K56" s="146"/>
      <c r="L56" s="147"/>
    </row>
    <row r="57" spans="1:13" x14ac:dyDescent="0.2">
      <c r="B57" s="124"/>
      <c r="C57" s="392"/>
      <c r="D57" s="392"/>
      <c r="E57" s="392"/>
      <c r="F57" s="392"/>
      <c r="G57" s="392"/>
      <c r="H57" s="392"/>
      <c r="I57" s="392"/>
      <c r="J57" s="125"/>
      <c r="K57" s="125"/>
      <c r="L57" s="126"/>
    </row>
    <row r="58" spans="1:13" ht="6.75" customHeight="1" thickBot="1" x14ac:dyDescent="0.25">
      <c r="B58" s="416"/>
      <c r="C58" s="417"/>
      <c r="D58" s="417"/>
      <c r="E58" s="417"/>
      <c r="F58" s="417"/>
      <c r="G58" s="417"/>
      <c r="H58" s="417"/>
      <c r="I58" s="417"/>
      <c r="J58" s="417"/>
      <c r="K58" s="417"/>
      <c r="L58" s="418"/>
    </row>
    <row r="59" spans="1:13" x14ac:dyDescent="0.2">
      <c r="B59" s="30" t="s">
        <v>34</v>
      </c>
      <c r="C59" s="110"/>
      <c r="D59" s="110"/>
      <c r="E59" s="110"/>
      <c r="F59" s="110"/>
      <c r="G59" s="110"/>
      <c r="H59" s="110"/>
      <c r="I59" s="110"/>
      <c r="J59" s="110"/>
      <c r="K59" s="110"/>
      <c r="L59" s="20"/>
    </row>
    <row r="60" spans="1:13" x14ac:dyDescent="0.2">
      <c r="B60" s="395" t="s">
        <v>81</v>
      </c>
      <c r="C60" s="396"/>
      <c r="D60" s="396"/>
      <c r="E60" s="396"/>
      <c r="F60" s="396"/>
      <c r="G60" s="396"/>
      <c r="H60" s="396"/>
      <c r="I60" s="396"/>
      <c r="J60" s="396"/>
      <c r="K60" s="396"/>
      <c r="L60" s="397"/>
    </row>
    <row r="61" spans="1:13" x14ac:dyDescent="0.2">
      <c r="B61" s="395"/>
      <c r="C61" s="396"/>
      <c r="D61" s="396"/>
      <c r="E61" s="396"/>
      <c r="F61" s="396"/>
      <c r="G61" s="396"/>
      <c r="H61" s="396"/>
      <c r="I61" s="396"/>
      <c r="J61" s="396"/>
      <c r="K61" s="396"/>
      <c r="L61" s="397"/>
    </row>
    <row r="62" spans="1:13" x14ac:dyDescent="0.2">
      <c r="B62" s="395"/>
      <c r="C62" s="396"/>
      <c r="D62" s="396"/>
      <c r="E62" s="396"/>
      <c r="F62" s="396"/>
      <c r="G62" s="396"/>
      <c r="H62" s="396"/>
      <c r="I62" s="396"/>
      <c r="J62" s="396"/>
      <c r="K62" s="396"/>
      <c r="L62" s="397"/>
    </row>
    <row r="63" spans="1:13" x14ac:dyDescent="0.2">
      <c r="B63" s="395"/>
      <c r="C63" s="396"/>
      <c r="D63" s="396"/>
      <c r="E63" s="396"/>
      <c r="F63" s="396"/>
      <c r="G63" s="396"/>
      <c r="H63" s="396"/>
      <c r="I63" s="396"/>
      <c r="J63" s="396"/>
      <c r="K63" s="396"/>
      <c r="L63" s="397"/>
    </row>
    <row r="64" spans="1:13" ht="13.5" thickBot="1" x14ac:dyDescent="0.25">
      <c r="B64" s="398"/>
      <c r="C64" s="399"/>
      <c r="D64" s="399"/>
      <c r="E64" s="399"/>
      <c r="F64" s="399"/>
      <c r="G64" s="399"/>
      <c r="H64" s="399"/>
      <c r="I64" s="399"/>
      <c r="J64" s="399"/>
      <c r="K64" s="399"/>
      <c r="L64" s="400"/>
    </row>
  </sheetData>
  <sheetProtection algorithmName="SHA-512" hashValue="2xClZASHTpwV4I7ntSvlL0T722vE+cwE5gM8yHIe8T3m9eo7Z6lzPgLJwkol5KRVD6YOEnxVTT+z2nhFJnKZ3g==" saltValue="mbztWN28szfbsYVitXNrzA==" spinCount="100000" sheet="1" selectLockedCells="1"/>
  <mergeCells count="113">
    <mergeCell ref="N7:S7"/>
    <mergeCell ref="N9:S9"/>
    <mergeCell ref="N11:S11"/>
    <mergeCell ref="N13:S13"/>
    <mergeCell ref="B14:L14"/>
    <mergeCell ref="B15:D16"/>
    <mergeCell ref="B58:L58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  <mergeCell ref="C18:D18"/>
    <mergeCell ref="E18:F18"/>
    <mergeCell ref="G18:H18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B9:D9"/>
    <mergeCell ref="E9:L9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K29:L29"/>
    <mergeCell ref="B30:B33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C55:I55"/>
    <mergeCell ref="C56:I56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</mergeCells>
  <printOptions horizontalCentered="1"/>
  <pageMargins left="0" right="0" top="0" bottom="0" header="0" footer="0"/>
  <pageSetup paperSize="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54"/>
  <sheetViews>
    <sheetView zoomScaleNormal="100" zoomScaleSheetLayoutView="100" workbookViewId="0">
      <selection activeCell="E25" sqref="E25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6384" width="9.140625" style="10"/>
  </cols>
  <sheetData>
    <row r="1" spans="1:15" s="1" customFormat="1" x14ac:dyDescent="0.2">
      <c r="B1" s="2"/>
      <c r="C1" s="2"/>
      <c r="D1" s="2"/>
      <c r="E1" s="2"/>
      <c r="F1" s="2"/>
      <c r="G1" s="2"/>
      <c r="H1" s="2"/>
      <c r="I1" s="2"/>
    </row>
    <row r="2" spans="1:15" s="3" customFormat="1" x14ac:dyDescent="0.25"/>
    <row r="3" spans="1:15" s="3" customFormat="1" ht="15.75" customHeight="1" x14ac:dyDescent="0.25">
      <c r="B3" s="299" t="s">
        <v>127</v>
      </c>
      <c r="C3" s="299"/>
      <c r="D3" s="299"/>
      <c r="E3" s="299"/>
      <c r="F3" s="299"/>
      <c r="G3" s="299"/>
      <c r="H3" s="299"/>
    </row>
    <row r="4" spans="1:15" s="3" customFormat="1" ht="15" customHeight="1" x14ac:dyDescent="0.25">
      <c r="B4" s="299"/>
      <c r="C4" s="299"/>
      <c r="D4" s="299"/>
      <c r="E4" s="299"/>
      <c r="F4" s="299"/>
      <c r="G4" s="299"/>
      <c r="H4" s="299"/>
    </row>
    <row r="5" spans="1:15" s="3" customFormat="1" ht="15" customHeight="1" x14ac:dyDescent="0.25">
      <c r="B5" s="299"/>
      <c r="C5" s="299"/>
      <c r="D5" s="299"/>
      <c r="E5" s="299"/>
      <c r="F5" s="299"/>
      <c r="G5" s="299"/>
      <c r="H5" s="299"/>
    </row>
    <row r="6" spans="1:15" s="3" customFormat="1" ht="15" customHeight="1" thickBot="1" x14ac:dyDescent="0.3">
      <c r="B6" s="105"/>
      <c r="C6" s="105"/>
      <c r="D6" s="105"/>
      <c r="E6" s="105"/>
      <c r="F6" s="105"/>
      <c r="G6" s="105"/>
      <c r="H6" s="105"/>
    </row>
    <row r="7" spans="1:15" s="3" customFormat="1" ht="15" customHeight="1" x14ac:dyDescent="0.25">
      <c r="B7" s="42" t="s">
        <v>7</v>
      </c>
      <c r="C7" s="43"/>
      <c r="D7" s="405">
        <f>'Final Account Report'!E8</f>
        <v>0</v>
      </c>
      <c r="E7" s="405"/>
      <c r="F7" s="405"/>
      <c r="G7" s="405"/>
      <c r="H7" s="406"/>
      <c r="J7" s="336"/>
      <c r="K7" s="336"/>
      <c r="L7" s="336"/>
      <c r="M7" s="336"/>
      <c r="N7" s="336"/>
      <c r="O7" s="336"/>
    </row>
    <row r="8" spans="1:15" s="3" customFormat="1" ht="6.75" customHeight="1" x14ac:dyDescent="0.25">
      <c r="B8" s="107"/>
      <c r="C8" s="103"/>
      <c r="D8" s="103"/>
      <c r="E8" s="103"/>
      <c r="F8" s="103"/>
      <c r="G8" s="103"/>
      <c r="H8" s="104"/>
      <c r="J8" s="144"/>
      <c r="K8" s="144"/>
      <c r="L8" s="144"/>
      <c r="M8" s="144"/>
      <c r="N8" s="144"/>
      <c r="O8" s="144"/>
    </row>
    <row r="9" spans="1:15" s="3" customFormat="1" ht="15" x14ac:dyDescent="0.25">
      <c r="B9" s="188" t="s">
        <v>107</v>
      </c>
      <c r="C9" s="189"/>
      <c r="D9" s="456">
        <f>'Final Account Report'!E10</f>
        <v>0</v>
      </c>
      <c r="E9" s="456"/>
      <c r="F9" s="456"/>
      <c r="G9" s="456"/>
      <c r="H9" s="457"/>
      <c r="I9" s="41"/>
      <c r="J9" s="336"/>
      <c r="K9" s="336"/>
      <c r="L9" s="336"/>
      <c r="M9" s="336"/>
      <c r="N9" s="336"/>
      <c r="O9" s="336"/>
    </row>
    <row r="10" spans="1:15" s="3" customFormat="1" ht="6.75" customHeight="1" thickBot="1" x14ac:dyDescent="0.3">
      <c r="B10" s="319"/>
      <c r="C10" s="320"/>
      <c r="D10" s="320"/>
      <c r="E10" s="320"/>
      <c r="F10" s="320"/>
      <c r="G10" s="320"/>
      <c r="H10" s="430"/>
    </row>
    <row r="11" spans="1:15" s="1" customFormat="1" ht="15" customHeight="1" x14ac:dyDescent="0.2">
      <c r="B11" s="431" t="s">
        <v>109</v>
      </c>
      <c r="C11" s="432"/>
      <c r="D11" s="432"/>
      <c r="E11" s="432"/>
      <c r="F11" s="432"/>
      <c r="G11" s="432"/>
      <c r="H11" s="432"/>
      <c r="I11" s="40"/>
    </row>
    <row r="12" spans="1:15" s="16" customFormat="1" x14ac:dyDescent="0.2">
      <c r="B12" s="428" t="s">
        <v>42</v>
      </c>
      <c r="C12" s="441" t="s">
        <v>43</v>
      </c>
      <c r="D12" s="445"/>
      <c r="E12" s="445" t="s">
        <v>121</v>
      </c>
      <c r="F12" s="441" t="s">
        <v>78</v>
      </c>
      <c r="G12" s="443" t="s">
        <v>108</v>
      </c>
      <c r="H12" s="444"/>
      <c r="I12" s="31"/>
    </row>
    <row r="13" spans="1:15" s="8" customFormat="1" x14ac:dyDescent="0.2">
      <c r="A13" s="6"/>
      <c r="B13" s="429"/>
      <c r="C13" s="442"/>
      <c r="D13" s="446"/>
      <c r="E13" s="446"/>
      <c r="F13" s="442"/>
      <c r="G13" s="32" t="s">
        <v>44</v>
      </c>
      <c r="H13" s="115" t="s">
        <v>10</v>
      </c>
      <c r="I13" s="7"/>
    </row>
    <row r="14" spans="1:15" ht="15" customHeight="1" x14ac:dyDescent="0.2">
      <c r="B14" s="33">
        <v>1</v>
      </c>
      <c r="C14" s="424" t="s">
        <v>8</v>
      </c>
      <c r="D14" s="427"/>
      <c r="E14" s="127">
        <v>0</v>
      </c>
      <c r="F14" s="120">
        <f>SUM('Final Account Report'!K56:L56)</f>
        <v>0</v>
      </c>
      <c r="G14" s="116">
        <f>F14-E14</f>
        <v>0</v>
      </c>
      <c r="H14" s="117">
        <f t="shared" ref="H14:H26" si="0">IF(E14,G14/E14,0)</f>
        <v>0</v>
      </c>
      <c r="I14" s="5"/>
    </row>
    <row r="15" spans="1:15" ht="15" customHeight="1" x14ac:dyDescent="0.2">
      <c r="B15" s="33">
        <v>2</v>
      </c>
      <c r="C15" s="424" t="s">
        <v>47</v>
      </c>
      <c r="D15" s="427"/>
      <c r="E15" s="127">
        <v>0</v>
      </c>
      <c r="F15" s="120">
        <f>SUM('Final Account Report'!K66:L66)</f>
        <v>0</v>
      </c>
      <c r="G15" s="116">
        <f t="shared" ref="G15:G21" si="1">F15-E15</f>
        <v>0</v>
      </c>
      <c r="H15" s="117">
        <f t="shared" si="0"/>
        <v>0</v>
      </c>
      <c r="I15" s="5"/>
    </row>
    <row r="16" spans="1:15" ht="15" customHeight="1" x14ac:dyDescent="0.2">
      <c r="B16" s="33">
        <v>3</v>
      </c>
      <c r="C16" s="424" t="s">
        <v>85</v>
      </c>
      <c r="D16" s="427"/>
      <c r="E16" s="127"/>
      <c r="F16" s="120">
        <f>SUM('Final Account Report'!K69:L69)</f>
        <v>0</v>
      </c>
      <c r="G16" s="116">
        <f t="shared" si="1"/>
        <v>0</v>
      </c>
      <c r="H16" s="117">
        <f t="shared" si="0"/>
        <v>0</v>
      </c>
      <c r="I16" s="5"/>
    </row>
    <row r="17" spans="1:9" ht="15" customHeight="1" x14ac:dyDescent="0.2">
      <c r="B17" s="33">
        <v>4</v>
      </c>
      <c r="C17" s="424" t="s">
        <v>11</v>
      </c>
      <c r="D17" s="427"/>
      <c r="E17" s="127">
        <v>0</v>
      </c>
      <c r="F17" s="120">
        <f>SUM('Final Account Report'!K78:L78)</f>
        <v>0</v>
      </c>
      <c r="G17" s="116">
        <f t="shared" si="1"/>
        <v>0</v>
      </c>
      <c r="H17" s="117">
        <f t="shared" si="0"/>
        <v>0</v>
      </c>
      <c r="I17" s="5"/>
    </row>
    <row r="18" spans="1:9" ht="15" customHeight="1" x14ac:dyDescent="0.2">
      <c r="B18" s="33">
        <v>5</v>
      </c>
      <c r="C18" s="424" t="s">
        <v>20</v>
      </c>
      <c r="D18" s="427"/>
      <c r="E18" s="127">
        <v>0</v>
      </c>
      <c r="F18" s="120">
        <v>0</v>
      </c>
      <c r="G18" s="116">
        <f t="shared" si="1"/>
        <v>0</v>
      </c>
      <c r="H18" s="117">
        <f t="shared" si="0"/>
        <v>0</v>
      </c>
      <c r="I18" s="5"/>
    </row>
    <row r="19" spans="1:9" ht="15" customHeight="1" x14ac:dyDescent="0.2">
      <c r="B19" s="33">
        <v>6</v>
      </c>
      <c r="C19" s="424" t="s">
        <v>87</v>
      </c>
      <c r="D19" s="427"/>
      <c r="E19" s="127">
        <v>0</v>
      </c>
      <c r="F19" s="120">
        <v>0</v>
      </c>
      <c r="G19" s="116">
        <f t="shared" si="1"/>
        <v>0</v>
      </c>
      <c r="H19" s="117">
        <f t="shared" si="0"/>
        <v>0</v>
      </c>
      <c r="I19" s="5"/>
    </row>
    <row r="20" spans="1:9" ht="15" customHeight="1" x14ac:dyDescent="0.2">
      <c r="B20" s="33">
        <v>7</v>
      </c>
      <c r="C20" s="424" t="s">
        <v>159</v>
      </c>
      <c r="D20" s="427"/>
      <c r="E20" s="127">
        <v>0</v>
      </c>
      <c r="F20" s="120">
        <v>0</v>
      </c>
      <c r="G20" s="116">
        <f t="shared" ref="G20" si="2">F20-E20</f>
        <v>0</v>
      </c>
      <c r="H20" s="117">
        <f t="shared" ref="H20" si="3">IF(E20,G20/E20,0)</f>
        <v>0</v>
      </c>
      <c r="I20" s="5"/>
    </row>
    <row r="21" spans="1:9" ht="15" customHeight="1" x14ac:dyDescent="0.2">
      <c r="B21" s="33">
        <v>8</v>
      </c>
      <c r="C21" s="424" t="s">
        <v>117</v>
      </c>
      <c r="D21" s="427"/>
      <c r="E21" s="127"/>
      <c r="F21" s="120">
        <f>SUM('Final Account Report'!K83:L83)</f>
        <v>0</v>
      </c>
      <c r="G21" s="116">
        <f t="shared" si="1"/>
        <v>0</v>
      </c>
      <c r="H21" s="117">
        <f t="shared" si="0"/>
        <v>0</v>
      </c>
      <c r="I21" s="5"/>
    </row>
    <row r="22" spans="1:9" ht="15" customHeight="1" x14ac:dyDescent="0.2">
      <c r="B22" s="33">
        <v>9</v>
      </c>
      <c r="C22" s="424" t="s">
        <v>160</v>
      </c>
      <c r="D22" s="427"/>
      <c r="E22" s="116">
        <f>SUM(E14:E20)</f>
        <v>0</v>
      </c>
      <c r="F22" s="120">
        <f>SUM('Final Account Report'!K85:L85)</f>
        <v>0</v>
      </c>
      <c r="G22" s="116">
        <f t="shared" ref="G22" si="4">E22-F22</f>
        <v>0</v>
      </c>
      <c r="H22" s="117">
        <f t="shared" si="0"/>
        <v>0</v>
      </c>
      <c r="I22" s="5"/>
    </row>
    <row r="23" spans="1:9" ht="15" customHeight="1" x14ac:dyDescent="0.2">
      <c r="B23" s="159">
        <v>10</v>
      </c>
      <c r="C23" s="160" t="s">
        <v>156</v>
      </c>
      <c r="D23" s="161"/>
      <c r="E23" s="143">
        <v>0</v>
      </c>
      <c r="F23" s="162">
        <f>SUM('Final Account Report'!K87:L87)</f>
        <v>0</v>
      </c>
      <c r="G23" s="163">
        <f t="shared" ref="G23:G25" si="5">F23-E23</f>
        <v>0</v>
      </c>
      <c r="H23" s="164">
        <f t="shared" si="0"/>
        <v>0</v>
      </c>
      <c r="I23" s="5"/>
    </row>
    <row r="24" spans="1:9" ht="15" customHeight="1" x14ac:dyDescent="0.2">
      <c r="B24" s="159">
        <v>11</v>
      </c>
      <c r="C24" s="160" t="s">
        <v>157</v>
      </c>
      <c r="D24" s="161"/>
      <c r="E24" s="143">
        <v>0</v>
      </c>
      <c r="F24" s="162">
        <f>SUM('Final Account Report'!K88:L88)</f>
        <v>0</v>
      </c>
      <c r="G24" s="163">
        <f t="shared" si="5"/>
        <v>0</v>
      </c>
      <c r="H24" s="164">
        <f t="shared" si="0"/>
        <v>0</v>
      </c>
      <c r="I24" s="5"/>
    </row>
    <row r="25" spans="1:9" ht="15" customHeight="1" x14ac:dyDescent="0.2">
      <c r="B25" s="159">
        <v>12</v>
      </c>
      <c r="C25" s="424" t="s">
        <v>158</v>
      </c>
      <c r="D25" s="425"/>
      <c r="E25" s="143">
        <v>0</v>
      </c>
      <c r="F25" s="162">
        <f>SUM('Final Account Report'!K89:L90)</f>
        <v>0</v>
      </c>
      <c r="G25" s="163">
        <f t="shared" si="5"/>
        <v>0</v>
      </c>
      <c r="H25" s="164">
        <f t="shared" si="0"/>
        <v>0</v>
      </c>
      <c r="I25" s="5"/>
    </row>
    <row r="26" spans="1:9" ht="15" customHeight="1" x14ac:dyDescent="0.2">
      <c r="B26" s="159">
        <v>13</v>
      </c>
      <c r="C26" s="426" t="s">
        <v>161</v>
      </c>
      <c r="D26" s="425"/>
      <c r="E26" s="165">
        <f>SUM(E22:E25)</f>
        <v>0</v>
      </c>
      <c r="F26" s="166">
        <f>SUM(F22:F25)</f>
        <v>0</v>
      </c>
      <c r="G26" s="167">
        <f>F26-E26</f>
        <v>0</v>
      </c>
      <c r="H26" s="164">
        <f t="shared" si="0"/>
        <v>0</v>
      </c>
      <c r="I26" s="5"/>
    </row>
    <row r="27" spans="1:9" ht="15" customHeight="1" x14ac:dyDescent="0.2">
      <c r="B27" s="155"/>
      <c r="C27" s="156"/>
      <c r="D27" s="156"/>
      <c r="E27" s="157"/>
      <c r="F27" s="157"/>
      <c r="G27" s="157"/>
      <c r="H27" s="158"/>
      <c r="I27" s="5"/>
    </row>
    <row r="28" spans="1:9" s="1" customFormat="1" ht="6.75" customHeight="1" thickBot="1" x14ac:dyDescent="0.25">
      <c r="B28" s="34"/>
      <c r="C28" s="455"/>
      <c r="D28" s="455"/>
      <c r="E28" s="35"/>
      <c r="F28" s="35"/>
      <c r="G28" s="35"/>
      <c r="H28" s="35"/>
      <c r="I28" s="5"/>
    </row>
    <row r="29" spans="1:9" ht="15" customHeight="1" x14ac:dyDescent="0.2">
      <c r="B29" s="454" t="s">
        <v>45</v>
      </c>
      <c r="C29" s="452"/>
      <c r="D29" s="452"/>
      <c r="E29" s="452"/>
      <c r="F29" s="452"/>
      <c r="G29" s="452"/>
      <c r="H29" s="452"/>
      <c r="I29" s="5"/>
    </row>
    <row r="30" spans="1:9" s="16" customFormat="1" ht="12.6" customHeight="1" x14ac:dyDescent="0.2">
      <c r="B30" s="428" t="s">
        <v>42</v>
      </c>
      <c r="C30" s="441" t="s">
        <v>43</v>
      </c>
      <c r="D30" s="445"/>
      <c r="E30" s="445" t="s">
        <v>122</v>
      </c>
      <c r="F30" s="441" t="s">
        <v>82</v>
      </c>
      <c r="G30" s="443" t="s">
        <v>108</v>
      </c>
      <c r="H30" s="444"/>
      <c r="I30" s="31"/>
    </row>
    <row r="31" spans="1:9" s="8" customFormat="1" ht="29.1" customHeight="1" x14ac:dyDescent="0.2">
      <c r="A31" s="6"/>
      <c r="B31" s="429"/>
      <c r="C31" s="442"/>
      <c r="D31" s="446"/>
      <c r="E31" s="446"/>
      <c r="F31" s="442"/>
      <c r="G31" s="118" t="s">
        <v>61</v>
      </c>
      <c r="H31" s="115" t="s">
        <v>10</v>
      </c>
      <c r="I31" s="7"/>
    </row>
    <row r="32" spans="1:9" ht="15" customHeight="1" x14ac:dyDescent="0.2">
      <c r="B32" s="33">
        <v>1</v>
      </c>
      <c r="C32" s="424" t="s">
        <v>46</v>
      </c>
      <c r="D32" s="427"/>
      <c r="E32" s="44">
        <v>0</v>
      </c>
      <c r="F32" s="121">
        <f>SUM('Final Account Report'!K28:L28)</f>
        <v>0</v>
      </c>
      <c r="G32" s="119">
        <f>F32-E32</f>
        <v>0</v>
      </c>
      <c r="H32" s="117">
        <f t="shared" ref="H32" si="6">IF(E32,G32/E32,0)</f>
        <v>0</v>
      </c>
      <c r="I32" s="5"/>
    </row>
    <row r="33" spans="2:9" ht="6.75" customHeight="1" thickBot="1" x14ac:dyDescent="0.25">
      <c r="B33" s="11"/>
      <c r="C33" s="12"/>
      <c r="D33" s="12"/>
      <c r="E33" s="13"/>
      <c r="F33" s="13"/>
      <c r="G33" s="13"/>
      <c r="H33" s="13"/>
      <c r="I33" s="5"/>
    </row>
    <row r="34" spans="2:9" ht="6.75" customHeight="1" x14ac:dyDescent="0.2">
      <c r="B34" s="36"/>
      <c r="C34" s="37"/>
      <c r="D34" s="37"/>
      <c r="E34" s="38"/>
      <c r="F34" s="38"/>
      <c r="G34" s="38"/>
      <c r="H34" s="38"/>
      <c r="I34" s="5"/>
    </row>
    <row r="35" spans="2:9" x14ac:dyDescent="0.2">
      <c r="B35" s="11" t="s">
        <v>41</v>
      </c>
      <c r="C35" s="12"/>
      <c r="D35" s="12"/>
      <c r="E35" s="13"/>
      <c r="F35" s="13"/>
      <c r="G35" s="13"/>
      <c r="H35" s="13"/>
      <c r="I35" s="5"/>
    </row>
    <row r="36" spans="2:9" ht="30" customHeight="1" x14ac:dyDescent="0.2">
      <c r="B36" s="436" t="s">
        <v>128</v>
      </c>
      <c r="C36" s="300"/>
      <c r="D36" s="300"/>
      <c r="E36" s="300"/>
      <c r="F36" s="300"/>
      <c r="G36" s="300"/>
      <c r="H36" s="300"/>
      <c r="I36" s="5"/>
    </row>
    <row r="37" spans="2:9" ht="15" customHeight="1" x14ac:dyDescent="0.2">
      <c r="B37" s="437"/>
      <c r="C37" s="438"/>
      <c r="D37" s="438"/>
      <c r="E37" s="438"/>
      <c r="F37" s="438"/>
      <c r="G37" s="438"/>
      <c r="H37" s="438"/>
      <c r="I37" s="5"/>
    </row>
    <row r="38" spans="2:9" ht="15" customHeight="1" x14ac:dyDescent="0.2">
      <c r="B38" s="437"/>
      <c r="C38" s="438"/>
      <c r="D38" s="438"/>
      <c r="E38" s="438"/>
      <c r="F38" s="438"/>
      <c r="G38" s="438"/>
      <c r="H38" s="438"/>
      <c r="I38" s="5"/>
    </row>
    <row r="39" spans="2:9" ht="15" customHeight="1" x14ac:dyDescent="0.2">
      <c r="B39" s="437"/>
      <c r="C39" s="438"/>
      <c r="D39" s="438"/>
      <c r="E39" s="438"/>
      <c r="F39" s="438"/>
      <c r="G39" s="438"/>
      <c r="H39" s="438"/>
      <c r="I39" s="5"/>
    </row>
    <row r="40" spans="2:9" ht="15" customHeight="1" x14ac:dyDescent="0.2">
      <c r="B40" s="437"/>
      <c r="C40" s="438"/>
      <c r="D40" s="438"/>
      <c r="E40" s="438"/>
      <c r="F40" s="438"/>
      <c r="G40" s="438"/>
      <c r="H40" s="438"/>
      <c r="I40" s="5"/>
    </row>
    <row r="41" spans="2:9" ht="15" customHeight="1" x14ac:dyDescent="0.2">
      <c r="B41" s="437"/>
      <c r="C41" s="438"/>
      <c r="D41" s="438"/>
      <c r="E41" s="438"/>
      <c r="F41" s="438"/>
      <c r="G41" s="438"/>
      <c r="H41" s="438"/>
      <c r="I41" s="5"/>
    </row>
    <row r="42" spans="2:9" ht="15" customHeight="1" x14ac:dyDescent="0.2">
      <c r="B42" s="437"/>
      <c r="C42" s="438"/>
      <c r="D42" s="438"/>
      <c r="E42" s="438"/>
      <c r="F42" s="438"/>
      <c r="G42" s="438"/>
      <c r="H42" s="438"/>
      <c r="I42" s="5"/>
    </row>
    <row r="43" spans="2:9" ht="15" customHeight="1" x14ac:dyDescent="0.2">
      <c r="B43" s="437"/>
      <c r="C43" s="438"/>
      <c r="D43" s="438"/>
      <c r="E43" s="438"/>
      <c r="F43" s="438"/>
      <c r="G43" s="438"/>
      <c r="H43" s="438"/>
      <c r="I43" s="5"/>
    </row>
    <row r="44" spans="2:9" ht="15" customHeight="1" x14ac:dyDescent="0.2">
      <c r="B44" s="437"/>
      <c r="C44" s="438"/>
      <c r="D44" s="438"/>
      <c r="E44" s="438"/>
      <c r="F44" s="438"/>
      <c r="G44" s="438"/>
      <c r="H44" s="438"/>
      <c r="I44" s="5"/>
    </row>
    <row r="45" spans="2:9" ht="15" customHeight="1" x14ac:dyDescent="0.2">
      <c r="B45" s="437"/>
      <c r="C45" s="438"/>
      <c r="D45" s="438"/>
      <c r="E45" s="438"/>
      <c r="F45" s="438"/>
      <c r="G45" s="438"/>
      <c r="H45" s="438"/>
      <c r="I45" s="5"/>
    </row>
    <row r="46" spans="2:9" ht="15" customHeight="1" x14ac:dyDescent="0.2">
      <c r="B46" s="437"/>
      <c r="C46" s="438"/>
      <c r="D46" s="438"/>
      <c r="E46" s="438"/>
      <c r="F46" s="438"/>
      <c r="G46" s="438"/>
      <c r="H46" s="438"/>
      <c r="I46" s="5"/>
    </row>
    <row r="47" spans="2:9" ht="15" customHeight="1" x14ac:dyDescent="0.2">
      <c r="B47" s="437"/>
      <c r="C47" s="438"/>
      <c r="D47" s="438"/>
      <c r="E47" s="438"/>
      <c r="F47" s="438"/>
      <c r="G47" s="438"/>
      <c r="H47" s="438"/>
      <c r="I47" s="5"/>
    </row>
    <row r="48" spans="2:9" ht="15" customHeight="1" x14ac:dyDescent="0.2">
      <c r="B48" s="437"/>
      <c r="C48" s="438"/>
      <c r="D48" s="438"/>
      <c r="E48" s="438"/>
      <c r="F48" s="438"/>
      <c r="G48" s="438"/>
      <c r="H48" s="438"/>
      <c r="I48" s="5"/>
    </row>
    <row r="49" spans="1:9" s="1" customFormat="1" ht="15.75" customHeight="1" thickBot="1" x14ac:dyDescent="0.25">
      <c r="B49" s="439"/>
      <c r="C49" s="440"/>
      <c r="D49" s="440"/>
      <c r="E49" s="440"/>
      <c r="F49" s="440"/>
      <c r="G49" s="440"/>
      <c r="H49" s="440"/>
      <c r="I49" s="5"/>
    </row>
    <row r="50" spans="1:9" ht="6.75" customHeight="1" thickBot="1" x14ac:dyDescent="0.25">
      <c r="B50" s="14"/>
      <c r="C50" s="15"/>
      <c r="D50" s="15"/>
      <c r="E50" s="15"/>
      <c r="F50" s="15"/>
      <c r="G50" s="15"/>
      <c r="H50" s="15"/>
    </row>
    <row r="51" spans="1:9" s="19" customFormat="1" ht="15" customHeight="1" x14ac:dyDescent="0.2">
      <c r="A51" s="16"/>
      <c r="B51" s="17" t="s">
        <v>2</v>
      </c>
      <c r="C51" s="451" t="s">
        <v>3</v>
      </c>
      <c r="D51" s="452"/>
      <c r="E51" s="453"/>
      <c r="F51" s="111" t="s">
        <v>32</v>
      </c>
      <c r="G51" s="449" t="s">
        <v>33</v>
      </c>
      <c r="H51" s="450"/>
      <c r="I51" s="18"/>
    </row>
    <row r="52" spans="1:9" x14ac:dyDescent="0.2">
      <c r="B52" s="128"/>
      <c r="C52" s="433"/>
      <c r="D52" s="434"/>
      <c r="E52" s="435"/>
      <c r="F52" s="129"/>
      <c r="G52" s="447"/>
      <c r="H52" s="448"/>
    </row>
    <row r="53" spans="1:9" x14ac:dyDescent="0.2">
      <c r="B53" s="128"/>
      <c r="C53" s="433"/>
      <c r="D53" s="434"/>
      <c r="E53" s="435"/>
      <c r="F53" s="129"/>
      <c r="G53" s="447"/>
      <c r="H53" s="448"/>
    </row>
    <row r="54" spans="1:9" ht="6.75" customHeight="1" x14ac:dyDescent="0.2">
      <c r="B54" s="2"/>
      <c r="C54" s="2"/>
      <c r="D54" s="2"/>
      <c r="E54" s="2"/>
      <c r="F54" s="2"/>
      <c r="G54" s="2"/>
      <c r="H54" s="2"/>
    </row>
  </sheetData>
  <sheetProtection algorithmName="SHA-512" hashValue="KHCdcbfxqemb6aNhDufI+55G7Eh4m6nQG8ntfcSAFpSoZH6D/QThk0yGhKpBeT8+zs0qvOps3r7EPx+gCnd/Mw==" saltValue="48Kugtcr1mp3UvGIVSSDbg==" spinCount="100000" sheet="1" selectLockedCells="1"/>
  <mergeCells count="40">
    <mergeCell ref="J7:O7"/>
    <mergeCell ref="J9:O9"/>
    <mergeCell ref="B29:H29"/>
    <mergeCell ref="E12:E13"/>
    <mergeCell ref="C28:D28"/>
    <mergeCell ref="C22:D22"/>
    <mergeCell ref="C12:D13"/>
    <mergeCell ref="F12:F13"/>
    <mergeCell ref="G12:H12"/>
    <mergeCell ref="C15:D15"/>
    <mergeCell ref="C14:D14"/>
    <mergeCell ref="C21:D21"/>
    <mergeCell ref="B9:C9"/>
    <mergeCell ref="D9:H9"/>
    <mergeCell ref="C20:D20"/>
    <mergeCell ref="C52:E52"/>
    <mergeCell ref="C53:E53"/>
    <mergeCell ref="B36:H36"/>
    <mergeCell ref="B37:H49"/>
    <mergeCell ref="F30:F31"/>
    <mergeCell ref="G30:H30"/>
    <mergeCell ref="B30:B31"/>
    <mergeCell ref="C30:D31"/>
    <mergeCell ref="E30:E31"/>
    <mergeCell ref="G53:H53"/>
    <mergeCell ref="G52:H52"/>
    <mergeCell ref="G51:H51"/>
    <mergeCell ref="C32:D32"/>
    <mergeCell ref="C51:E51"/>
    <mergeCell ref="C25:D25"/>
    <mergeCell ref="C26:D26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</mergeCells>
  <pageMargins left="0" right="0" top="0" bottom="0" header="0" footer="0"/>
  <pageSetup paperSize="8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2022-11-23T15:31:32Z</cp:lastPrinted>
  <dcterms:created xsi:type="dcterms:W3CDTF">2018-09-18T07:45:14Z</dcterms:created>
  <dcterms:modified xsi:type="dcterms:W3CDTF">2023-07-31T11:57:11Z</dcterms:modified>
</cp:coreProperties>
</file>