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Blank\PH_1 Grant Application\"/>
    </mc:Choice>
  </mc:AlternateContent>
  <bookViews>
    <workbookView xWindow="0" yWindow="0" windowWidth="28800" windowHeight="12300"/>
  </bookViews>
  <sheets>
    <sheet name="Cost Estimate" sheetId="1" r:id="rId1"/>
    <sheet name="Assumptions" sheetId="4" r:id="rId2"/>
    <sheet name="Grant Application Summary" sheetId="5" r:id="rId3"/>
    <sheet name="Expenditure Profile" sheetId="6" r:id="rId4"/>
    <sheet name="Calculation Sheet" sheetId="7" r:id="rId5"/>
  </sheets>
  <definedNames>
    <definedName name="_xlnm.Print_Area" localSheetId="1">Assumptions!$B$1:$M$67</definedName>
    <definedName name="_xlnm.Print_Area" localSheetId="0">'Cost Estimate'!$A$1:$M$84</definedName>
    <definedName name="_xlnm.Print_Area" localSheetId="3">'Expenditure Profile'!$B$1:$O$65</definedName>
    <definedName name="_xlnm.Print_Area" localSheetId="2">'Grant Application Summary'!$A$1:$Y$36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1" l="1"/>
  <c r="L31" i="5" l="1"/>
  <c r="D8" i="5" l="1"/>
  <c r="F23" i="7" l="1"/>
  <c r="F32" i="7"/>
  <c r="F31" i="7"/>
  <c r="F30" i="7"/>
  <c r="F29" i="7"/>
  <c r="F28" i="7"/>
  <c r="F27" i="7"/>
  <c r="F26" i="7"/>
  <c r="F25" i="7"/>
  <c r="F24" i="7"/>
  <c r="F22" i="7"/>
  <c r="F15" i="7"/>
  <c r="F17" i="7" s="1"/>
  <c r="C8" i="7"/>
  <c r="F8" i="7" s="1"/>
  <c r="C7" i="7"/>
  <c r="F7" i="7" s="1"/>
  <c r="C6" i="7"/>
  <c r="F6" i="7" s="1"/>
  <c r="F10" i="7" s="1"/>
  <c r="F35" i="7" l="1"/>
  <c r="F36" i="7" s="1"/>
  <c r="F37" i="7" s="1"/>
  <c r="J40" i="1" l="1"/>
  <c r="I23" i="5" s="1"/>
  <c r="K23" i="5" s="1"/>
  <c r="L23" i="5" s="1"/>
  <c r="J39" i="1"/>
  <c r="I22" i="5" s="1"/>
  <c r="K22" i="5" s="1"/>
  <c r="L22" i="5" s="1"/>
  <c r="J38" i="1"/>
  <c r="J37" i="1"/>
  <c r="J36" i="1"/>
  <c r="J35" i="1"/>
  <c r="E12" i="6"/>
  <c r="E8" i="6"/>
  <c r="E6" i="6"/>
  <c r="G17" i="6"/>
  <c r="G18" i="6" s="1"/>
  <c r="G19" i="6" s="1"/>
  <c r="G20" i="6" s="1"/>
  <c r="L10" i="5" l="1"/>
  <c r="D14" i="5"/>
  <c r="D12" i="5"/>
  <c r="D10" i="5"/>
  <c r="L12" i="5"/>
  <c r="L14" i="5"/>
  <c r="I18" i="5"/>
  <c r="K18" i="5" s="1"/>
  <c r="L18" i="5" s="1"/>
  <c r="I19" i="5"/>
  <c r="K19" i="5" s="1"/>
  <c r="L19" i="5" s="1"/>
  <c r="I20" i="5"/>
  <c r="K20" i="5" s="1"/>
  <c r="L20" i="5" s="1"/>
  <c r="I21" i="5"/>
  <c r="K21" i="5" s="1"/>
  <c r="J34" i="1"/>
  <c r="E15" i="4"/>
  <c r="E13" i="4"/>
  <c r="E11" i="4"/>
  <c r="E9" i="4"/>
  <c r="E7" i="4"/>
  <c r="I17" i="5" l="1"/>
  <c r="K17" i="5" s="1"/>
  <c r="L17" i="5" s="1"/>
  <c r="J33" i="1"/>
  <c r="I53" i="1" s="1"/>
  <c r="L21" i="5"/>
  <c r="J42" i="1"/>
  <c r="I25" i="5" s="1"/>
  <c r="L25" i="5" s="1"/>
  <c r="J30" i="1"/>
  <c r="J31" i="1" s="1"/>
  <c r="I26" i="5" l="1"/>
  <c r="K26" i="5" s="1"/>
  <c r="L26" i="5" s="1"/>
  <c r="I41" i="1"/>
  <c r="J41" i="1" s="1"/>
  <c r="I24" i="5" s="1"/>
  <c r="J53" i="1"/>
  <c r="K24" i="5" l="1"/>
  <c r="L24" i="5" s="1"/>
  <c r="J43" i="1"/>
  <c r="I45" i="1"/>
  <c r="J45" i="1" s="1"/>
  <c r="I27" i="5" s="1"/>
  <c r="K27" i="5" s="1"/>
  <c r="L27" i="5" s="1"/>
  <c r="I46" i="1" l="1"/>
  <c r="I47" i="1"/>
  <c r="J47" i="1" s="1"/>
  <c r="I29" i="5" s="1"/>
  <c r="J46" i="1"/>
  <c r="I28" i="5" s="1"/>
  <c r="K28" i="5" s="1"/>
  <c r="L28" i="5" s="1"/>
  <c r="I52" i="1" l="1"/>
  <c r="J52" i="1" s="1"/>
  <c r="I30" i="5"/>
  <c r="K29" i="5"/>
  <c r="J48" i="1"/>
  <c r="J50" i="1" s="1"/>
  <c r="J57" i="1" l="1"/>
  <c r="E10" i="6" s="1"/>
  <c r="E21" i="6" s="1"/>
  <c r="G21" i="6" s="1"/>
  <c r="G22" i="6" s="1"/>
  <c r="G23" i="6" s="1"/>
  <c r="G24" i="6" s="1"/>
  <c r="G25" i="6" s="1"/>
  <c r="G26" i="6" s="1"/>
  <c r="G27" i="6" s="1"/>
  <c r="G28" i="6" s="1"/>
  <c r="G29" i="6" s="1"/>
  <c r="G30" i="6" s="1"/>
  <c r="G31" i="6" s="1"/>
  <c r="G32" i="6" s="1"/>
  <c r="L29" i="5"/>
  <c r="L33" i="5" s="1"/>
  <c r="J59" i="1"/>
  <c r="J60" i="1" l="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<sst xmlns="http://schemas.openxmlformats.org/spreadsheetml/2006/main" count="254" uniqueCount="163">
  <si>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</si>
  <si>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</si>
  <si>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</si>
  <si>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</si>
  <si>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</si>
  <si>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</si>
  <si>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</si>
  <si>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</si>
  <si>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</si>
  <si>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</si>
  <si>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</si>
  <si>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</si>
  <si>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</si>
  <si>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</si>
  <si>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</si>
  <si>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</si>
  <si>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</si>
  <si>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</si>
  <si>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</si>
  <si>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</si>
  <si>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</si>
  <si>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</si>
  <si>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</si>
  <si>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</si>
  <si>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</si>
  <si>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</si>
  <si>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</si>
  <si>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</si>
  <si>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</si>
  <si>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</si>
  <si>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</si>
  <si>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</si>
  <si>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</si>
  <si>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</si>
  <si>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</si>
  <si>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</si>
  <si>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</si>
  <si>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</si>
  <si>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</si>
  <si>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</si>
  <si>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</si>
  <si>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</si>
  <si>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</si>
  <si>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</si>
  <si>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</si>
  <si>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</si>
  <si>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</si>
  <si>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</si>
  <si>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</si>
  <si>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</si>
  <si>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</si>
  <si>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</si>
  <si>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</si>
  <si>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</si>
  <si>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</si>
  <si>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</si>
  <si>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</si>
  <si>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</si>
  <si>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</si>
  <si>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</si>
  <si>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</si>
  <si>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</si>
  <si>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</si>
  <si>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</si>
  <si>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</si>
  <si>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</si>
  <si>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</si>
  <si>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</si>
  <si>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</si>
  <si>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</si>
  <si>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</si>
  <si>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</si>
  <si>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</si>
  <si>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</si>
  <si>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</si>
  <si>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</si>
  <si>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</si>
  <si>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</si>
  <si>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</si>
  <si>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</si>
  <si>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</si>
  <si>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</si>
  <si>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</si>
  <si>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</si>
  <si>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</si>
  <si>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</si>
  <si>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</si>
  <si>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</si>
  <si>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</si>
  <si>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</si>
  <si>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</si>
  <si>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</si>
  <si>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</si>
  <si>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</si>
  <si>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</si>
  <si>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</si>
  <si>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</si>
  <si>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</si>
  <si>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</si>
  <si>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</si>
  <si>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</si>
  <si>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</si>
  <si>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</si>
  <si>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</si>
  <si>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</si>
  <si>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</si>
  <si>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Ref</t>
  </si>
  <si>
    <t>Description</t>
  </si>
  <si>
    <t>QTY</t>
  </si>
  <si>
    <t>Unit</t>
  </si>
  <si>
    <t>Rate</t>
  </si>
  <si>
    <t>Total</t>
  </si>
  <si>
    <t>Add VAT on Land (If Applicable)</t>
  </si>
  <si>
    <t>Guidance Notes (If works carried out by direct labour - Example below)</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</si>
  <si>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</si>
  <si>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</si>
  <si>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</si>
  <si>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</si>
  <si>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</si>
  <si>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</si>
  <si>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</si>
  <si>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</si>
  <si>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</si>
  <si>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SA to include for VAT (13.5%) on specialist works contractor</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</si>
  <si>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</si>
  <si>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</si>
  <si>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</si>
  <si>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</si>
  <si>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</si>
  <si>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</si>
  <si>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</si>
  <si>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</si>
  <si>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</si>
  <si>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</si>
  <si>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</si>
  <si>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</si>
  <si>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</si>
  <si>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</si>
  <si>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</si>
  <si>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 xml:space="preserve"> - SR21 stone</t>
  </si>
  <si>
    <t>** Figures are only illustrative ****</t>
  </si>
  <si>
    <t>M</t>
  </si>
  <si>
    <t>Nr</t>
  </si>
  <si>
    <t>M2</t>
  </si>
  <si>
    <t>Cost estimate is based on works of similar nature where we have a contractor on site. Additionally, we also have a cost from a utility supplier for the public lighting works. It will be the South Dublin Council's proposal to use a contractor (framework) to carry out the works based on tender returns (MEAT)</t>
  </si>
  <si>
    <r>
      <t xml:space="preserve">Per Cent for Art Scheme
</t>
    </r>
    <r>
      <rPr>
        <sz val="10"/>
        <color rgb="FF0070C0"/>
        <rFont val="Lucida Sans"/>
        <family val="2"/>
      </rPr>
      <t>https://publicart.ie/main/commissioning/funding/per-cent-for-art-scheme/</t>
    </r>
  </si>
  <si>
    <t>VAT %</t>
  </si>
  <si>
    <t>VAT Amount</t>
  </si>
  <si>
    <t>Total Incl. VAT</t>
  </si>
  <si>
    <t>Sub-Total</t>
  </si>
  <si>
    <t>1.2.8</t>
  </si>
  <si>
    <t>Construction Costs (Main Contractor)</t>
  </si>
  <si>
    <t>Land &amp; Property Costs</t>
  </si>
  <si>
    <t>Allowance for Arts (%)</t>
  </si>
  <si>
    <t>Traffic Management</t>
  </si>
  <si>
    <t>Inflation Allowance (Band 2/3 Only)</t>
  </si>
  <si>
    <t xml:space="preserve">Contingency Allowance </t>
  </si>
  <si>
    <t>1.2.9</t>
  </si>
  <si>
    <t>1.2.10</t>
  </si>
  <si>
    <t>1.2.11</t>
  </si>
  <si>
    <t>1.2.12</t>
  </si>
  <si>
    <t>1.2.13</t>
  </si>
  <si>
    <t>Sub-Total (Ex.VAT)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</si>
</sst>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5"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sz val="10"/>
      <color rgb="FF0070C0"/>
      <name val="Lucida Sans"/>
      <family val="2"/>
    </font>
    <font>
      <sz val="11"/>
      <color rgb="FF0070C0"/>
      <name val="Calibri"/>
      <family val="2"/>
      <scheme val="minor"/>
    </font>
    <font>
      <b/>
      <u/>
      <sz val="11"/>
      <color theme="1"/>
      <name val="Calibri"/>
      <family val="2"/>
      <scheme val="minor"/>
    </font>
    <font>
      <sz val="10"/>
      <color rgb="FF3333CC"/>
      <name val="Lucida Sans"/>
      <family val="2"/>
    </font>
    <font>
      <b/>
      <sz val="10"/>
      <color rgb="FF3333CC"/>
      <name val="Lucida Sans"/>
      <family val="2"/>
    </font>
    <font>
      <sz val="11"/>
      <color rgb="FF3333CC"/>
      <name val="Calibri"/>
      <family val="2"/>
      <scheme val="minor"/>
    </font>
    <font>
      <b/>
      <u/>
      <sz val="11"/>
      <color rgb="FF3333CC"/>
      <name val="Calibri"/>
      <family val="2"/>
      <scheme val="minor"/>
    </font>
    <font>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
      <patternFill patternType="solid">
        <fgColor rgb="FFFFFF00"/>
        <bgColor indexed="64"/>
      </patternFill>
    </fill>
  </fills>
  <borders count="11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413">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9" fillId="0" borderId="0" xfId="0" applyFont="1" applyAlignment="1">
      <alignment horizontal="center"/>
    </xf>
    <xf numFmtId="0" fontId="0" fillId="0" borderId="0" xfId="0" applyAlignment="1">
      <alignment horizontal="center"/>
    </xf>
    <xf numFmtId="0" fontId="0" fillId="0" borderId="22" xfId="0" applyBorder="1" applyAlignment="1">
      <alignment horizontal="center"/>
    </xf>
    <xf numFmtId="0" fontId="19" fillId="0" borderId="10" xfId="0" applyFont="1" applyBorder="1" applyAlignment="1">
      <alignment horizontal="center"/>
    </xf>
    <xf numFmtId="0" fontId="0" fillId="0" borderId="103" xfId="0" applyBorder="1"/>
    <xf numFmtId="0" fontId="0" fillId="0" borderId="104" xfId="0" applyBorder="1"/>
    <xf numFmtId="0" fontId="0" fillId="0" borderId="20" xfId="0" applyBorder="1" applyAlignment="1">
      <alignment horizontal="center"/>
    </xf>
    <xf numFmtId="0" fontId="0" fillId="0" borderId="16" xfId="0" applyBorder="1"/>
    <xf numFmtId="43" fontId="19" fillId="0" borderId="10" xfId="4" applyFont="1" applyBorder="1" applyAlignment="1">
      <alignment horizontal="center"/>
    </xf>
    <xf numFmtId="43" fontId="0" fillId="0" borderId="0" xfId="4" applyFont="1" applyBorder="1"/>
    <xf numFmtId="43" fontId="0" fillId="0" borderId="103" xfId="4" applyFont="1" applyBorder="1"/>
    <xf numFmtId="43" fontId="0" fillId="0" borderId="104" xfId="4" applyFont="1" applyBorder="1"/>
    <xf numFmtId="43" fontId="0" fillId="0" borderId="16" xfId="4" applyFont="1" applyBorder="1"/>
    <xf numFmtId="43" fontId="0" fillId="0" borderId="23" xfId="4" applyFont="1" applyBorder="1"/>
    <xf numFmtId="43" fontId="0" fillId="0" borderId="0" xfId="4" applyFont="1"/>
    <xf numFmtId="0" fontId="0" fillId="0" borderId="103" xfId="0" applyBorder="1" applyAlignment="1">
      <alignment horizontal="center"/>
    </xf>
    <xf numFmtId="0" fontId="0" fillId="0" borderId="104" xfId="0" applyBorder="1" applyAlignment="1">
      <alignment horizontal="center"/>
    </xf>
    <xf numFmtId="0" fontId="0" fillId="0" borderId="16" xfId="0" applyBorder="1" applyAlignment="1">
      <alignment horizontal="center"/>
    </xf>
    <xf numFmtId="0" fontId="18" fillId="0" borderId="0" xfId="0" applyFont="1"/>
    <xf numFmtId="0" fontId="19" fillId="0" borderId="104" xfId="0" applyFont="1" applyBorder="1"/>
    <xf numFmtId="43" fontId="16" fillId="0" borderId="104" xfId="4" applyFont="1" applyBorder="1"/>
    <xf numFmtId="9" fontId="0" fillId="0" borderId="0" xfId="4" applyNumberFormat="1" applyFont="1" applyBorder="1"/>
    <xf numFmtId="43" fontId="18" fillId="0" borderId="0" xfId="0" applyNumberFormat="1" applyFont="1"/>
    <xf numFmtId="0" fontId="0" fillId="0" borderId="104" xfId="0" applyBorder="1" applyAlignment="1">
      <alignment wrapText="1"/>
    </xf>
    <xf numFmtId="0" fontId="20" fillId="2" borderId="0" xfId="0" applyFont="1" applyFill="1" applyAlignment="1">
      <alignment vertical="center" wrapText="1"/>
    </xf>
    <xf numFmtId="0" fontId="20" fillId="0" borderId="0" xfId="0" applyFont="1"/>
    <xf numFmtId="0" fontId="21" fillId="2" borderId="0" xfId="0" applyFont="1" applyFill="1" applyAlignment="1">
      <alignment vertical="center" wrapText="1"/>
    </xf>
    <xf numFmtId="166" fontId="4" fillId="2" borderId="40" xfId="0" applyNumberFormat="1" applyFont="1" applyFill="1" applyBorder="1" applyAlignment="1">
      <alignment horizontal="center" vertical="center" wrapText="1"/>
    </xf>
    <xf numFmtId="0" fontId="21" fillId="0" borderId="0" xfId="0" applyFont="1" applyAlignment="1">
      <alignment wrapText="1"/>
    </xf>
    <xf numFmtId="0" fontId="20" fillId="2" borderId="0" xfId="0" applyFont="1" applyFill="1"/>
    <xf numFmtId="0" fontId="21" fillId="0" borderId="0" xfId="0" applyFont="1"/>
    <xf numFmtId="0" fontId="23" fillId="0" borderId="0" xfId="0" applyFont="1"/>
    <xf numFmtId="0" fontId="22" fillId="0" borderId="0" xfId="0" applyFont="1"/>
    <xf numFmtId="43" fontId="16" fillId="0" borderId="103" xfId="4" applyFont="1" applyBorder="1"/>
    <xf numFmtId="43" fontId="16" fillId="5" borderId="105" xfId="4" applyFont="1" applyFill="1" applyBorder="1"/>
    <xf numFmtId="43" fontId="0" fillId="0" borderId="0" xfId="0" applyNumberFormat="1"/>
    <xf numFmtId="43" fontId="16" fillId="5" borderId="106" xfId="4" applyFont="1" applyFill="1" applyBorder="1"/>
    <xf numFmtId="0" fontId="3" fillId="4" borderId="37" xfId="0" applyFont="1" applyFill="1" applyBorder="1" applyAlignment="1" applyProtection="1">
      <alignment horizontal="center" vertical="center" wrapText="1"/>
      <protection locked="0"/>
    </xf>
    <xf numFmtId="0" fontId="23" fillId="0" borderId="0" xfId="0" applyFont="1" applyAlignment="1">
      <alignment horizontal="left"/>
    </xf>
    <xf numFmtId="0" fontId="24" fillId="2" borderId="0" xfId="0" applyFont="1" applyFill="1" applyAlignment="1">
      <alignment vertical="center" wrapText="1"/>
    </xf>
    <xf numFmtId="0" fontId="3" fillId="2" borderId="16"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3" fillId="2" borderId="63" xfId="0" applyFont="1" applyFill="1" applyBorder="1" applyAlignment="1">
      <alignment horizontal="center" vertical="center" wrapText="1"/>
    </xf>
    <xf numFmtId="0" fontId="3" fillId="2" borderId="16" xfId="0" applyFont="1" applyFill="1" applyBorder="1" applyAlignment="1">
      <alignment horizontal="left" vertical="center"/>
    </xf>
    <xf numFmtId="0" fontId="22" fillId="0" borderId="0" xfId="0" applyFont="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166" fontId="3" fillId="0" borderId="42" xfId="0" applyNumberFormat="1" applyFont="1" applyBorder="1" applyAlignment="1">
      <alignment vertical="center" wrapText="1"/>
    </xf>
    <xf numFmtId="43" fontId="15" fillId="0" borderId="42" xfId="4" applyFont="1" applyBorder="1" applyAlignment="1">
      <alignment vertical="center" wrapText="1"/>
    </xf>
    <xf numFmtId="166" fontId="15" fillId="0" borderId="42" xfId="0" applyNumberFormat="1" applyFont="1" applyBorder="1" applyAlignment="1">
      <alignment vertical="center" wrapText="1"/>
    </xf>
    <xf numFmtId="166" fontId="4" fillId="2" borderId="23" xfId="0" applyNumberFormat="1" applyFont="1" applyFill="1" applyBorder="1" applyAlignment="1">
      <alignment horizontal="center" vertical="center"/>
    </xf>
    <xf numFmtId="166" fontId="3" fillId="0" borderId="37" xfId="0" applyNumberFormat="1" applyFont="1" applyFill="1" applyBorder="1" applyAlignment="1">
      <alignment vertical="center" wrapText="1"/>
    </xf>
    <xf numFmtId="43" fontId="15" fillId="0" borderId="42" xfId="4" applyFont="1" applyFill="1" applyBorder="1" applyAlignment="1">
      <alignment vertical="center" wrapText="1"/>
    </xf>
    <xf numFmtId="43" fontId="3" fillId="0" borderId="42" xfId="4" applyFont="1" applyFill="1" applyBorder="1" applyAlignment="1">
      <alignment vertical="center" wrapText="1"/>
    </xf>
    <xf numFmtId="166" fontId="3" fillId="0" borderId="63" xfId="0" applyNumberFormat="1" applyFont="1" applyFill="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3" fillId="2" borderId="16" xfId="0" applyFont="1" applyFill="1" applyBorder="1" applyAlignment="1">
      <alignment horizontal="left" vertical="center" wrapText="1"/>
    </xf>
    <xf numFmtId="0" fontId="3" fillId="4" borderId="20"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5"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4" borderId="16" xfId="0" applyFont="1" applyFill="1" applyBorder="1" applyAlignment="1" applyProtection="1">
      <alignment horizontal="left" vertical="center"/>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3" fillId="2" borderId="42"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9" fontId="3" fillId="0" borderId="42" xfId="2" applyFont="1" applyFill="1" applyBorder="1" applyAlignment="1" applyProtection="1">
      <alignment horizontal="center" vertical="center" wrapText="1"/>
      <protection locked="0"/>
    </xf>
    <xf numFmtId="9" fontId="3" fillId="0" borderId="43" xfId="2" applyFont="1" applyFill="1" applyBorder="1" applyAlignment="1" applyProtection="1">
      <alignment horizontal="center" vertical="center" wrapText="1"/>
      <protection locked="0"/>
    </xf>
    <xf numFmtId="166" fontId="3" fillId="4" borderId="42" xfId="0" applyNumberFormat="1" applyFont="1" applyFill="1" applyBorder="1" applyAlignment="1">
      <alignment horizontal="center" vertical="center" wrapText="1"/>
    </xf>
    <xf numFmtId="166" fontId="3" fillId="4" borderId="41" xfId="0" applyNumberFormat="1" applyFont="1" applyFill="1" applyBorder="1" applyAlignment="1">
      <alignment horizontal="center" vertical="center" wrapText="1"/>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9" fontId="3" fillId="4" borderId="37" xfId="2" applyFont="1" applyFill="1" applyBorder="1" applyAlignment="1" applyProtection="1">
      <alignment horizontal="center" vertical="center" wrapText="1"/>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4" fillId="2" borderId="43" xfId="0" applyFont="1" applyFill="1" applyBorder="1" applyAlignment="1">
      <alignment horizontal="left" vertical="center" wrapText="1"/>
    </xf>
    <xf numFmtId="0" fontId="3" fillId="2" borderId="39" xfId="0" applyFont="1" applyFill="1" applyBorder="1" applyAlignment="1">
      <alignment horizontal="left"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22" fillId="0" borderId="0" xfId="0" applyFont="1" applyAlignment="1">
      <alignment vertical="center" wrapText="1"/>
    </xf>
    <xf numFmtId="0" fontId="0" fillId="0" borderId="0" xfId="0" applyAlignment="1">
      <alignment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1" fontId="3" fillId="0" borderId="37" xfId="2" applyNumberFormat="1" applyFont="1" applyFill="1" applyBorder="1" applyAlignment="1" applyProtection="1">
      <alignment horizontal="center" vertical="center" wrapText="1"/>
      <protection locked="0"/>
    </xf>
    <xf numFmtId="1" fontId="3" fillId="0" borderId="63" xfId="2" applyNumberFormat="1" applyFont="1" applyFill="1" applyBorder="1" applyAlignment="1" applyProtection="1">
      <alignment horizontal="center" vertical="center" wrapText="1"/>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72" xfId="0" applyFont="1" applyFill="1" applyBorder="1" applyAlignment="1" applyProtection="1">
      <alignment horizontal="left" vertical="center"/>
      <protection locked="0"/>
    </xf>
    <xf numFmtId="0" fontId="8" fillId="3" borderId="107" xfId="0" applyFont="1" applyFill="1" applyBorder="1" applyAlignment="1">
      <alignment horizontal="center" vertical="center" wrapText="1"/>
    </xf>
    <xf numFmtId="0" fontId="0" fillId="0" borderId="108" xfId="0" applyBorder="1" applyAlignment="1">
      <alignment horizontal="center" vertical="center" wrapText="1"/>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4" fillId="2" borderId="20" xfId="0" applyFont="1" applyFill="1" applyBorder="1" applyAlignment="1">
      <alignment horizontal="right" vertical="center" wrapText="1"/>
    </xf>
    <xf numFmtId="0" fontId="0" fillId="0" borderId="16" xfId="0" applyBorder="1" applyAlignment="1">
      <alignment horizontal="right" vertical="center" wrapText="1"/>
    </xf>
    <xf numFmtId="0" fontId="0" fillId="0" borderId="23" xfId="0" applyBorder="1" applyAlignment="1">
      <alignment horizontal="right" vertical="center" wrapText="1"/>
    </xf>
    <xf numFmtId="0" fontId="4" fillId="2" borderId="109" xfId="0" applyFont="1" applyFill="1" applyBorder="1" applyAlignment="1">
      <alignment horizontal="right" vertical="center"/>
    </xf>
    <xf numFmtId="0" fontId="4" fillId="2" borderId="60" xfId="0" applyFont="1" applyFill="1" applyBorder="1" applyAlignment="1">
      <alignment horizontal="right" vertical="center"/>
    </xf>
    <xf numFmtId="0" fontId="0" fillId="0" borderId="60" xfId="0" applyBorder="1" applyAlignment="1">
      <alignment horizontal="right" vertical="center"/>
    </xf>
    <xf numFmtId="0" fontId="0" fillId="0" borderId="110" xfId="0" applyBorder="1" applyAlignment="1">
      <alignment horizontal="right" vertical="center"/>
    </xf>
    <xf numFmtId="0" fontId="4" fillId="2" borderId="64" xfId="0" applyFont="1" applyFill="1" applyBorder="1" applyAlignment="1">
      <alignment horizontal="right" vertical="center"/>
    </xf>
    <xf numFmtId="0" fontId="4" fillId="2" borderId="65" xfId="0" applyFont="1" applyFill="1" applyBorder="1" applyAlignment="1">
      <alignment horizontal="right" vertical="center"/>
    </xf>
    <xf numFmtId="0" fontId="0" fillId="0" borderId="65" xfId="0" applyBorder="1" applyAlignment="1">
      <alignment horizontal="right" vertical="center"/>
    </xf>
    <xf numFmtId="0" fontId="0" fillId="0" borderId="71" xfId="0" applyBorder="1" applyAlignment="1">
      <alignment horizontal="righ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79" xfId="0" applyFont="1" applyBorder="1" applyAlignment="1">
      <alignment horizontal="left" vertical="center"/>
    </xf>
    <xf numFmtId="0" fontId="4" fillId="0" borderId="49" xfId="0" applyFont="1" applyBorder="1" applyAlignment="1">
      <alignment horizontal="left" vertical="center"/>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M86"/>
  <sheetViews>
    <sheetView showZeros="0" tabSelected="1" zoomScaleNormal="100" zoomScaleSheetLayoutView="115" workbookViewId="0">
      <selection activeCell="D18" sqref="D18:E18"/>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106" customWidth="1"/>
    <col min="13" max="13" width="4.85546875" style="106" hidden="1" customWidth="1"/>
    <col min="14" max="16384" width="9.140625" style="2"/>
  </cols>
  <sheetData>
    <row r="2" spans="1:13" ht="15.75" customHeight="1" x14ac:dyDescent="0.25">
      <c r="A2" s="274" t="s">
        <v>46</v>
      </c>
      <c r="B2" s="274"/>
      <c r="C2" s="274"/>
      <c r="D2" s="274"/>
      <c r="E2" s="274"/>
      <c r="F2" s="274"/>
      <c r="G2" s="274"/>
      <c r="H2" s="274"/>
      <c r="I2" s="274"/>
      <c r="J2" s="274"/>
      <c r="K2" s="274"/>
    </row>
    <row r="3" spans="1:13" ht="15" customHeight="1" x14ac:dyDescent="0.25">
      <c r="A3" s="274"/>
      <c r="B3" s="274"/>
      <c r="C3" s="274"/>
      <c r="D3" s="274"/>
      <c r="E3" s="274"/>
      <c r="F3" s="274"/>
      <c r="G3" s="274"/>
      <c r="H3" s="274"/>
      <c r="I3" s="274"/>
      <c r="J3" s="274"/>
      <c r="K3" s="274"/>
    </row>
    <row r="4" spans="1:13" ht="25.5" customHeight="1" x14ac:dyDescent="0.25">
      <c r="A4" s="274"/>
      <c r="B4" s="274"/>
      <c r="C4" s="274"/>
      <c r="D4" s="274"/>
      <c r="E4" s="274"/>
      <c r="F4" s="274"/>
      <c r="G4" s="274"/>
      <c r="H4" s="274"/>
      <c r="I4" s="274"/>
      <c r="J4" s="274"/>
      <c r="K4" s="274"/>
    </row>
    <row r="5" spans="1:13" ht="15" customHeight="1" x14ac:dyDescent="0.25">
      <c r="A5" s="274"/>
      <c r="B5" s="274"/>
      <c r="C5" s="274"/>
      <c r="D5" s="274"/>
      <c r="E5" s="274"/>
      <c r="F5" s="274"/>
      <c r="G5" s="274"/>
      <c r="H5" s="274"/>
      <c r="I5" s="274"/>
      <c r="J5" s="274"/>
      <c r="K5" s="274"/>
    </row>
    <row r="6" spans="1:13" ht="6" customHeight="1" x14ac:dyDescent="0.25">
      <c r="A6" s="274"/>
      <c r="B6" s="274"/>
      <c r="C6" s="274"/>
      <c r="D6" s="274"/>
      <c r="E6" s="274"/>
      <c r="F6" s="274"/>
      <c r="G6" s="274"/>
      <c r="H6" s="274"/>
      <c r="I6" s="274"/>
      <c r="J6" s="274"/>
      <c r="K6" s="274"/>
    </row>
    <row r="7" spans="1:13" ht="48.75" customHeight="1" thickBot="1" x14ac:dyDescent="0.3">
      <c r="A7" s="286" t="s">
        <v>62</v>
      </c>
      <c r="B7" s="286"/>
      <c r="C7" s="286"/>
      <c r="D7" s="286"/>
      <c r="E7" s="286"/>
      <c r="F7" s="286"/>
      <c r="G7" s="286"/>
      <c r="H7" s="286"/>
      <c r="I7" s="286"/>
      <c r="J7" s="286"/>
      <c r="K7" s="286"/>
    </row>
    <row r="8" spans="1:13" ht="15" customHeight="1" x14ac:dyDescent="0.25">
      <c r="A8" s="284" t="s">
        <v>7</v>
      </c>
      <c r="B8" s="285"/>
      <c r="C8" s="285"/>
      <c r="D8" s="287"/>
      <c r="E8" s="288"/>
      <c r="F8" s="288"/>
      <c r="G8" s="288"/>
      <c r="H8" s="288"/>
      <c r="I8" s="288"/>
      <c r="J8" s="288"/>
      <c r="K8" s="289"/>
    </row>
    <row r="9" spans="1:13" ht="6.75" customHeight="1" x14ac:dyDescent="0.25">
      <c r="A9" s="177"/>
      <c r="B9" s="178"/>
      <c r="C9" s="178"/>
      <c r="D9" s="178"/>
      <c r="E9" s="178"/>
      <c r="F9" s="178"/>
      <c r="G9" s="178"/>
      <c r="H9" s="178"/>
      <c r="I9" s="178"/>
      <c r="J9" s="178"/>
      <c r="K9" s="179"/>
    </row>
    <row r="10" spans="1:13" ht="15" customHeight="1" x14ac:dyDescent="0.25">
      <c r="A10" s="198" t="s">
        <v>48</v>
      </c>
      <c r="B10" s="171"/>
      <c r="C10" s="171"/>
      <c r="D10" s="172"/>
      <c r="E10" s="173"/>
      <c r="F10" s="171" t="s">
        <v>49</v>
      </c>
      <c r="G10" s="171"/>
      <c r="H10" s="171"/>
      <c r="I10" s="171"/>
      <c r="J10" s="290"/>
      <c r="K10" s="291"/>
    </row>
    <row r="11" spans="1:13" ht="6.75" customHeight="1" x14ac:dyDescent="0.25">
      <c r="A11" s="177"/>
      <c r="B11" s="178"/>
      <c r="C11" s="178"/>
      <c r="D11" s="178"/>
      <c r="E11" s="178"/>
      <c r="F11" s="178"/>
      <c r="G11" s="178"/>
      <c r="H11" s="178"/>
      <c r="I11" s="178"/>
      <c r="J11" s="178"/>
      <c r="K11" s="179"/>
    </row>
    <row r="12" spans="1:13" ht="15" customHeight="1" x14ac:dyDescent="0.25">
      <c r="A12" s="198" t="s">
        <v>60</v>
      </c>
      <c r="B12" s="171"/>
      <c r="C12" s="171"/>
      <c r="D12" s="172"/>
      <c r="E12" s="173"/>
      <c r="F12" s="174" t="s">
        <v>38</v>
      </c>
      <c r="G12" s="175"/>
      <c r="H12" s="175"/>
      <c r="I12" s="175"/>
      <c r="J12" s="180"/>
      <c r="K12" s="181"/>
    </row>
    <row r="13" spans="1:13" ht="6.75" customHeight="1" x14ac:dyDescent="0.25">
      <c r="A13" s="177"/>
      <c r="B13" s="178"/>
      <c r="C13" s="178"/>
      <c r="D13" s="178"/>
      <c r="E13" s="178"/>
      <c r="F13" s="178"/>
      <c r="G13" s="178"/>
      <c r="H13" s="178"/>
      <c r="I13" s="178"/>
      <c r="J13" s="178"/>
      <c r="K13" s="179"/>
    </row>
    <row r="14" spans="1:13" ht="30" customHeight="1" x14ac:dyDescent="0.25">
      <c r="A14" s="198" t="s">
        <v>37</v>
      </c>
      <c r="B14" s="171"/>
      <c r="C14" s="171"/>
      <c r="D14" s="172"/>
      <c r="E14" s="176"/>
      <c r="F14" s="175" t="s">
        <v>31</v>
      </c>
      <c r="G14" s="175"/>
      <c r="H14" s="175"/>
      <c r="I14" s="175"/>
      <c r="J14" s="180"/>
      <c r="K14" s="181"/>
    </row>
    <row r="15" spans="1:13" ht="13.5" thickBot="1" x14ac:dyDescent="0.3">
      <c r="A15" s="3"/>
      <c r="B15" s="4"/>
      <c r="C15" s="4"/>
      <c r="D15" s="4"/>
      <c r="E15" s="4"/>
      <c r="F15" s="4"/>
      <c r="G15" s="4"/>
      <c r="H15" s="4"/>
      <c r="I15" s="4"/>
      <c r="J15" s="4"/>
      <c r="K15" s="5"/>
    </row>
    <row r="16" spans="1:13" x14ac:dyDescent="0.25">
      <c r="A16" s="6" t="s">
        <v>18</v>
      </c>
      <c r="K16" s="7"/>
      <c r="M16" s="150">
        <v>1</v>
      </c>
    </row>
    <row r="17" spans="1:13" ht="6.75" customHeight="1" x14ac:dyDescent="0.25">
      <c r="A17" s="8"/>
      <c r="K17" s="7"/>
      <c r="M17" s="150">
        <v>2</v>
      </c>
    </row>
    <row r="18" spans="1:13" x14ac:dyDescent="0.25">
      <c r="A18" s="190" t="s">
        <v>19</v>
      </c>
      <c r="B18" s="191"/>
      <c r="C18" s="192"/>
      <c r="D18" s="183"/>
      <c r="E18" s="183"/>
      <c r="F18" s="223" t="s">
        <v>20</v>
      </c>
      <c r="G18" s="224"/>
      <c r="H18" s="225"/>
      <c r="I18" s="185"/>
      <c r="J18" s="185"/>
      <c r="K18" s="186"/>
      <c r="M18" s="150">
        <v>3</v>
      </c>
    </row>
    <row r="19" spans="1:13" ht="3.75" customHeight="1" x14ac:dyDescent="0.25">
      <c r="A19" s="187"/>
      <c r="B19" s="188"/>
      <c r="C19" s="188"/>
      <c r="D19" s="188"/>
      <c r="E19" s="188"/>
      <c r="F19" s="188"/>
      <c r="G19" s="188"/>
      <c r="H19" s="188"/>
      <c r="I19" s="188"/>
      <c r="J19" s="188"/>
      <c r="K19" s="189"/>
      <c r="M19" s="150">
        <v>4</v>
      </c>
    </row>
    <row r="20" spans="1:13" ht="28.5" customHeight="1" x14ac:dyDescent="0.25">
      <c r="A20" s="190" t="s">
        <v>22</v>
      </c>
      <c r="B20" s="191"/>
      <c r="C20" s="192"/>
      <c r="D20" s="183"/>
      <c r="E20" s="183"/>
      <c r="F20" s="196" t="s">
        <v>50</v>
      </c>
      <c r="G20" s="191"/>
      <c r="H20" s="192"/>
      <c r="I20" s="183"/>
      <c r="J20" s="183"/>
      <c r="K20" s="184"/>
      <c r="M20" s="150">
        <v>5</v>
      </c>
    </row>
    <row r="21" spans="1:13" ht="3.75" customHeight="1" x14ac:dyDescent="0.25">
      <c r="A21" s="187"/>
      <c r="B21" s="188"/>
      <c r="C21" s="188"/>
      <c r="D21" s="188"/>
      <c r="E21" s="188"/>
      <c r="F21" s="188"/>
      <c r="G21" s="188"/>
      <c r="H21" s="188"/>
      <c r="I21" s="188"/>
      <c r="J21" s="188"/>
      <c r="K21" s="189"/>
    </row>
    <row r="22" spans="1:13" x14ac:dyDescent="0.25">
      <c r="A22" s="190" t="s">
        <v>21</v>
      </c>
      <c r="B22" s="191"/>
      <c r="C22" s="192"/>
      <c r="D22" s="183"/>
      <c r="E22" s="183"/>
      <c r="F22" s="196" t="s">
        <v>28</v>
      </c>
      <c r="G22" s="191"/>
      <c r="H22" s="192"/>
      <c r="I22" s="193"/>
      <c r="J22" s="194"/>
      <c r="K22" s="195"/>
    </row>
    <row r="23" spans="1:13" ht="3.75" customHeight="1" x14ac:dyDescent="0.25">
      <c r="A23" s="187"/>
      <c r="B23" s="188"/>
      <c r="C23" s="188"/>
      <c r="D23" s="188"/>
      <c r="E23" s="188"/>
      <c r="F23" s="188"/>
      <c r="G23" s="188"/>
      <c r="H23" s="188"/>
      <c r="I23" s="188"/>
      <c r="J23" s="188"/>
      <c r="K23" s="189"/>
    </row>
    <row r="24" spans="1:13" ht="27" customHeight="1" x14ac:dyDescent="0.25">
      <c r="A24" s="293" t="s">
        <v>85</v>
      </c>
      <c r="B24" s="224"/>
      <c r="C24" s="225"/>
      <c r="D24" s="182"/>
      <c r="E24" s="183"/>
      <c r="F24" s="196" t="s">
        <v>65</v>
      </c>
      <c r="G24" s="191"/>
      <c r="H24" s="192"/>
      <c r="I24" s="105"/>
      <c r="J24" s="197" t="s">
        <v>45</v>
      </c>
      <c r="K24" s="189"/>
    </row>
    <row r="25" spans="1:13" ht="3.75" customHeight="1" x14ac:dyDescent="0.25">
      <c r="A25" s="187"/>
      <c r="B25" s="188"/>
      <c r="C25" s="188"/>
      <c r="D25" s="188"/>
      <c r="E25" s="188"/>
      <c r="F25" s="188"/>
      <c r="G25" s="188"/>
      <c r="H25" s="188"/>
      <c r="I25" s="188"/>
      <c r="J25" s="188"/>
      <c r="K25" s="189"/>
    </row>
    <row r="26" spans="1:13" x14ac:dyDescent="0.25">
      <c r="A26" s="190" t="s">
        <v>53</v>
      </c>
      <c r="B26" s="191"/>
      <c r="C26" s="192"/>
      <c r="D26" s="298"/>
      <c r="E26" s="299"/>
      <c r="F26" s="299"/>
      <c r="G26" s="299"/>
      <c r="H26" s="299"/>
      <c r="I26" s="299"/>
      <c r="J26" s="299"/>
      <c r="K26" s="300"/>
    </row>
    <row r="27" spans="1:13" ht="8.25" customHeight="1" thickBot="1" x14ac:dyDescent="0.3">
      <c r="A27" s="295"/>
      <c r="B27" s="296"/>
      <c r="C27" s="296"/>
      <c r="D27" s="296"/>
      <c r="E27" s="296"/>
      <c r="F27" s="296"/>
      <c r="G27" s="296"/>
      <c r="H27" s="296"/>
      <c r="I27" s="296"/>
      <c r="J27" s="296"/>
      <c r="K27" s="297"/>
    </row>
    <row r="28" spans="1:13" s="13" customFormat="1" x14ac:dyDescent="0.25">
      <c r="A28" s="9">
        <v>1</v>
      </c>
      <c r="B28" s="10" t="s">
        <v>57</v>
      </c>
      <c r="C28" s="11"/>
      <c r="D28" s="11"/>
      <c r="E28" s="11"/>
      <c r="F28" s="11"/>
      <c r="G28" s="11"/>
      <c r="H28" s="11"/>
      <c r="I28" s="11"/>
      <c r="J28" s="11"/>
      <c r="K28" s="12"/>
      <c r="L28" s="107"/>
      <c r="M28" s="107"/>
    </row>
    <row r="29" spans="1:13" ht="15" customHeight="1" x14ac:dyDescent="0.25">
      <c r="A29" s="14"/>
      <c r="B29" s="15" t="s">
        <v>9</v>
      </c>
      <c r="C29" s="199" t="s">
        <v>1</v>
      </c>
      <c r="D29" s="200"/>
      <c r="E29" s="292"/>
      <c r="F29" s="280" t="s">
        <v>10</v>
      </c>
      <c r="G29" s="281"/>
      <c r="H29" s="16" t="s">
        <v>11</v>
      </c>
      <c r="I29" s="16" t="s">
        <v>12</v>
      </c>
      <c r="J29" s="282" t="s">
        <v>13</v>
      </c>
      <c r="K29" s="283"/>
    </row>
    <row r="30" spans="1:13" ht="27.75" customHeight="1" x14ac:dyDescent="0.25">
      <c r="A30" s="14"/>
      <c r="B30" s="17">
        <v>1.1000000000000001</v>
      </c>
      <c r="C30" s="223" t="s">
        <v>8</v>
      </c>
      <c r="D30" s="224"/>
      <c r="E30" s="225"/>
      <c r="F30" s="185">
        <v>0</v>
      </c>
      <c r="G30" s="185"/>
      <c r="H30" s="148" t="s">
        <v>16</v>
      </c>
      <c r="I30" s="1">
        <v>0</v>
      </c>
      <c r="J30" s="203">
        <f>I30*F30</f>
        <v>0</v>
      </c>
      <c r="K30" s="204"/>
      <c r="M30" s="150" t="s">
        <v>51</v>
      </c>
    </row>
    <row r="31" spans="1:13" ht="15" customHeight="1" x14ac:dyDescent="0.25">
      <c r="A31" s="14"/>
      <c r="B31" s="263" t="s">
        <v>41</v>
      </c>
      <c r="C31" s="264"/>
      <c r="D31" s="264"/>
      <c r="E31" s="264"/>
      <c r="F31" s="264"/>
      <c r="G31" s="264"/>
      <c r="H31" s="264"/>
      <c r="I31" s="265"/>
      <c r="J31" s="219">
        <f>SUM(J30)</f>
        <v>0</v>
      </c>
      <c r="K31" s="220"/>
      <c r="M31" s="150" t="s">
        <v>16</v>
      </c>
    </row>
    <row r="32" spans="1:13" ht="15" customHeight="1" x14ac:dyDescent="0.25">
      <c r="A32" s="14"/>
      <c r="B32" s="199" t="s">
        <v>83</v>
      </c>
      <c r="C32" s="200"/>
      <c r="D32" s="200"/>
      <c r="E32" s="200"/>
      <c r="F32" s="200"/>
      <c r="G32" s="200"/>
      <c r="H32" s="200"/>
      <c r="I32" s="200"/>
      <c r="J32" s="200"/>
      <c r="K32" s="201"/>
      <c r="M32" s="150" t="s">
        <v>141</v>
      </c>
    </row>
    <row r="33" spans="1:13" ht="15" customHeight="1" x14ac:dyDescent="0.25">
      <c r="A33" s="14"/>
      <c r="B33" s="67">
        <v>1.2</v>
      </c>
      <c r="C33" s="275" t="s">
        <v>17</v>
      </c>
      <c r="D33" s="276"/>
      <c r="E33" s="277"/>
      <c r="F33" s="301"/>
      <c r="G33" s="302"/>
      <c r="H33" s="302"/>
      <c r="I33" s="303"/>
      <c r="J33" s="203">
        <f>SUM(J34:K40)</f>
        <v>0</v>
      </c>
      <c r="K33" s="204"/>
      <c r="M33" s="150" t="s">
        <v>142</v>
      </c>
    </row>
    <row r="34" spans="1:13" ht="15" customHeight="1" x14ac:dyDescent="0.25">
      <c r="A34" s="14"/>
      <c r="B34" s="17" t="s">
        <v>66</v>
      </c>
      <c r="C34" s="242" t="s">
        <v>73</v>
      </c>
      <c r="D34" s="243"/>
      <c r="E34" s="244"/>
      <c r="F34" s="294">
        <v>1</v>
      </c>
      <c r="G34" s="294"/>
      <c r="H34" s="18" t="s">
        <v>51</v>
      </c>
      <c r="I34" s="1">
        <v>0</v>
      </c>
      <c r="J34" s="203">
        <f>F34*I34</f>
        <v>0</v>
      </c>
      <c r="K34" s="204"/>
    </row>
    <row r="35" spans="1:13" ht="15" customHeight="1" x14ac:dyDescent="0.25">
      <c r="A35" s="14"/>
      <c r="B35" s="17" t="s">
        <v>67</v>
      </c>
      <c r="C35" s="242" t="s">
        <v>79</v>
      </c>
      <c r="D35" s="243"/>
      <c r="E35" s="244"/>
      <c r="F35" s="294">
        <v>1</v>
      </c>
      <c r="G35" s="294"/>
      <c r="H35" s="18" t="s">
        <v>51</v>
      </c>
      <c r="I35" s="1">
        <v>0</v>
      </c>
      <c r="J35" s="203">
        <f t="shared" ref="J35:J40" si="0">F35*I35</f>
        <v>0</v>
      </c>
      <c r="K35" s="204"/>
    </row>
    <row r="36" spans="1:13" ht="15" customHeight="1" x14ac:dyDescent="0.25">
      <c r="A36" s="14"/>
      <c r="B36" s="17" t="s">
        <v>68</v>
      </c>
      <c r="C36" s="242" t="s">
        <v>74</v>
      </c>
      <c r="D36" s="243"/>
      <c r="E36" s="244"/>
      <c r="F36" s="294">
        <v>1</v>
      </c>
      <c r="G36" s="294"/>
      <c r="H36" s="18" t="s">
        <v>51</v>
      </c>
      <c r="I36" s="1">
        <v>0</v>
      </c>
      <c r="J36" s="203">
        <f t="shared" si="0"/>
        <v>0</v>
      </c>
      <c r="K36" s="204"/>
    </row>
    <row r="37" spans="1:13" ht="15" customHeight="1" x14ac:dyDescent="0.25">
      <c r="A37" s="14"/>
      <c r="B37" s="17" t="s">
        <v>69</v>
      </c>
      <c r="C37" s="242" t="s">
        <v>75</v>
      </c>
      <c r="D37" s="243"/>
      <c r="E37" s="244"/>
      <c r="F37" s="294">
        <v>1</v>
      </c>
      <c r="G37" s="294"/>
      <c r="H37" s="18" t="s">
        <v>51</v>
      </c>
      <c r="I37" s="1">
        <v>0</v>
      </c>
      <c r="J37" s="203">
        <f t="shared" si="0"/>
        <v>0</v>
      </c>
      <c r="K37" s="204"/>
    </row>
    <row r="38" spans="1:13" ht="15" customHeight="1" x14ac:dyDescent="0.25">
      <c r="A38" s="14"/>
      <c r="B38" s="17" t="s">
        <v>70</v>
      </c>
      <c r="C38" s="242" t="s">
        <v>76</v>
      </c>
      <c r="D38" s="243"/>
      <c r="E38" s="244"/>
      <c r="F38" s="294">
        <v>1</v>
      </c>
      <c r="G38" s="294"/>
      <c r="H38" s="18" t="s">
        <v>51</v>
      </c>
      <c r="I38" s="1">
        <v>0</v>
      </c>
      <c r="J38" s="203">
        <f t="shared" si="0"/>
        <v>0</v>
      </c>
      <c r="K38" s="204"/>
    </row>
    <row r="39" spans="1:13" ht="15" customHeight="1" x14ac:dyDescent="0.25">
      <c r="A39" s="14"/>
      <c r="B39" s="17" t="s">
        <v>71</v>
      </c>
      <c r="C39" s="242" t="s">
        <v>77</v>
      </c>
      <c r="D39" s="243"/>
      <c r="E39" s="244"/>
      <c r="F39" s="294">
        <v>1</v>
      </c>
      <c r="G39" s="294"/>
      <c r="H39" s="18" t="s">
        <v>51</v>
      </c>
      <c r="I39" s="1">
        <v>0</v>
      </c>
      <c r="J39" s="203">
        <f t="shared" si="0"/>
        <v>0</v>
      </c>
      <c r="K39" s="204"/>
    </row>
    <row r="40" spans="1:13" ht="15" customHeight="1" x14ac:dyDescent="0.25">
      <c r="A40" s="14"/>
      <c r="B40" s="17" t="s">
        <v>72</v>
      </c>
      <c r="C40" s="242" t="s">
        <v>78</v>
      </c>
      <c r="D40" s="243"/>
      <c r="E40" s="244"/>
      <c r="F40" s="294">
        <v>1</v>
      </c>
      <c r="G40" s="294"/>
      <c r="H40" s="18" t="s">
        <v>51</v>
      </c>
      <c r="I40" s="1">
        <v>0</v>
      </c>
      <c r="J40" s="203">
        <f t="shared" si="0"/>
        <v>0</v>
      </c>
      <c r="K40" s="204"/>
    </row>
    <row r="41" spans="1:13" ht="15" customHeight="1" x14ac:dyDescent="0.25">
      <c r="A41" s="14"/>
      <c r="B41" s="67">
        <v>1.3</v>
      </c>
      <c r="C41" s="275" t="s">
        <v>34</v>
      </c>
      <c r="D41" s="276"/>
      <c r="E41" s="277"/>
      <c r="F41" s="270">
        <v>0</v>
      </c>
      <c r="G41" s="270"/>
      <c r="H41" s="18" t="s">
        <v>14</v>
      </c>
      <c r="I41" s="19">
        <f>J31</f>
        <v>0</v>
      </c>
      <c r="J41" s="203">
        <f>I41*F41</f>
        <v>0</v>
      </c>
      <c r="K41" s="204"/>
      <c r="M41" s="150" t="s">
        <v>143</v>
      </c>
    </row>
    <row r="42" spans="1:13" ht="27" customHeight="1" x14ac:dyDescent="0.25">
      <c r="A42" s="14"/>
      <c r="B42" s="67">
        <v>1.4</v>
      </c>
      <c r="C42" s="275" t="s">
        <v>104</v>
      </c>
      <c r="D42" s="276"/>
      <c r="E42" s="277"/>
      <c r="F42" s="294">
        <v>1</v>
      </c>
      <c r="G42" s="294"/>
      <c r="H42" s="18" t="s">
        <v>51</v>
      </c>
      <c r="I42" s="1">
        <v>0</v>
      </c>
      <c r="J42" s="203">
        <f>I42*F42</f>
        <v>0</v>
      </c>
      <c r="K42" s="204"/>
      <c r="M42" s="150"/>
    </row>
    <row r="43" spans="1:13" ht="15" customHeight="1" x14ac:dyDescent="0.25">
      <c r="A43" s="14"/>
      <c r="B43" s="263" t="s">
        <v>42</v>
      </c>
      <c r="C43" s="264"/>
      <c r="D43" s="264"/>
      <c r="E43" s="264"/>
      <c r="F43" s="264"/>
      <c r="G43" s="264"/>
      <c r="H43" s="264"/>
      <c r="I43" s="265"/>
      <c r="J43" s="219">
        <f>J33+J41+J42</f>
        <v>0</v>
      </c>
      <c r="K43" s="220"/>
      <c r="M43" s="150"/>
    </row>
    <row r="44" spans="1:13" ht="15" customHeight="1" x14ac:dyDescent="0.25">
      <c r="A44" s="14"/>
      <c r="B44" s="271" t="s">
        <v>43</v>
      </c>
      <c r="C44" s="272"/>
      <c r="D44" s="272"/>
      <c r="E44" s="272"/>
      <c r="F44" s="272"/>
      <c r="G44" s="272"/>
      <c r="H44" s="272"/>
      <c r="I44" s="272"/>
      <c r="J44" s="272"/>
      <c r="K44" s="273"/>
      <c r="M44" s="150"/>
    </row>
    <row r="45" spans="1:13" ht="27.75" customHeight="1" x14ac:dyDescent="0.25">
      <c r="A45" s="14"/>
      <c r="B45" s="17">
        <v>1.5</v>
      </c>
      <c r="C45" s="242" t="s">
        <v>64</v>
      </c>
      <c r="D45" s="243"/>
      <c r="E45" s="244"/>
      <c r="F45" s="270"/>
      <c r="G45" s="270"/>
      <c r="H45" s="148" t="s">
        <v>14</v>
      </c>
      <c r="I45" s="19">
        <f>J31+J33+J41</f>
        <v>0</v>
      </c>
      <c r="J45" s="203">
        <f>I45*F45</f>
        <v>0</v>
      </c>
      <c r="K45" s="204"/>
      <c r="M45" s="150" t="s">
        <v>14</v>
      </c>
    </row>
    <row r="46" spans="1:13" ht="24.75" customHeight="1" x14ac:dyDescent="0.25">
      <c r="A46" s="14"/>
      <c r="B46" s="17">
        <v>1.6</v>
      </c>
      <c r="C46" s="242" t="s">
        <v>105</v>
      </c>
      <c r="D46" s="243"/>
      <c r="E46" s="244"/>
      <c r="F46" s="270">
        <v>0</v>
      </c>
      <c r="G46" s="270"/>
      <c r="H46" s="18" t="s">
        <v>14</v>
      </c>
      <c r="I46" s="19">
        <f>J31+J33+J41+J45</f>
        <v>0</v>
      </c>
      <c r="J46" s="203">
        <f>I46*F46</f>
        <v>0</v>
      </c>
      <c r="K46" s="204"/>
      <c r="M46" s="150" t="s">
        <v>51</v>
      </c>
    </row>
    <row r="47" spans="1:13" ht="42" customHeight="1" x14ac:dyDescent="0.25">
      <c r="A47" s="14"/>
      <c r="B47" s="17">
        <v>1.7</v>
      </c>
      <c r="C47" s="242" t="s">
        <v>145</v>
      </c>
      <c r="D47" s="243"/>
      <c r="E47" s="244"/>
      <c r="F47" s="245">
        <v>0.01</v>
      </c>
      <c r="G47" s="246"/>
      <c r="H47" s="18" t="s">
        <v>14</v>
      </c>
      <c r="I47" s="19">
        <f>J31+J33+J41+J45</f>
        <v>0</v>
      </c>
      <c r="J47" s="247">
        <f>I47*F47</f>
        <v>0</v>
      </c>
      <c r="K47" s="248"/>
      <c r="M47" s="150"/>
    </row>
    <row r="48" spans="1:13" ht="15" customHeight="1" x14ac:dyDescent="0.25">
      <c r="A48" s="14"/>
      <c r="B48" s="263" t="s">
        <v>44</v>
      </c>
      <c r="C48" s="264"/>
      <c r="D48" s="264"/>
      <c r="E48" s="264"/>
      <c r="F48" s="264"/>
      <c r="G48" s="264"/>
      <c r="H48" s="264"/>
      <c r="I48" s="265"/>
      <c r="J48" s="219">
        <f>+J46+J45+J47</f>
        <v>0</v>
      </c>
      <c r="K48" s="220"/>
    </row>
    <row r="49" spans="1:11" ht="6" customHeight="1" x14ac:dyDescent="0.25">
      <c r="A49" s="14"/>
      <c r="B49" s="267"/>
      <c r="C49" s="268"/>
      <c r="D49" s="268"/>
      <c r="E49" s="268"/>
      <c r="F49" s="268"/>
      <c r="G49" s="268"/>
      <c r="H49" s="268"/>
      <c r="I49" s="268"/>
      <c r="J49" s="268"/>
      <c r="K49" s="269"/>
    </row>
    <row r="50" spans="1:11" ht="15" customHeight="1" x14ac:dyDescent="0.25">
      <c r="A50" s="14"/>
      <c r="B50" s="230" t="s">
        <v>56</v>
      </c>
      <c r="C50" s="231"/>
      <c r="D50" s="231"/>
      <c r="E50" s="231"/>
      <c r="F50" s="231"/>
      <c r="G50" s="231"/>
      <c r="H50" s="231"/>
      <c r="I50" s="232"/>
      <c r="J50" s="219">
        <f>J31+J43+J48</f>
        <v>0</v>
      </c>
      <c r="K50" s="220"/>
    </row>
    <row r="51" spans="1:11" ht="15" customHeight="1" x14ac:dyDescent="0.25">
      <c r="A51" s="14"/>
      <c r="B51" s="267"/>
      <c r="C51" s="268"/>
      <c r="D51" s="268"/>
      <c r="E51" s="268"/>
      <c r="F51" s="268"/>
      <c r="G51" s="268"/>
      <c r="H51" s="268"/>
      <c r="I51" s="268"/>
      <c r="J51" s="268"/>
      <c r="K51" s="269"/>
    </row>
    <row r="52" spans="1:11" ht="30" customHeight="1" x14ac:dyDescent="0.25">
      <c r="A52" s="14"/>
      <c r="B52" s="223" t="s">
        <v>58</v>
      </c>
      <c r="C52" s="224"/>
      <c r="D52" s="224"/>
      <c r="E52" s="225"/>
      <c r="F52" s="266">
        <v>0.13500000000000001</v>
      </c>
      <c r="G52" s="266"/>
      <c r="H52" s="18" t="s">
        <v>14</v>
      </c>
      <c r="I52" s="19">
        <f>J31+J41+J45+J46+J47</f>
        <v>0</v>
      </c>
      <c r="J52" s="203">
        <f>I52*F52</f>
        <v>0</v>
      </c>
      <c r="K52" s="204"/>
    </row>
    <row r="53" spans="1:11" ht="15" customHeight="1" x14ac:dyDescent="0.25">
      <c r="A53" s="14"/>
      <c r="B53" s="196" t="s">
        <v>39</v>
      </c>
      <c r="C53" s="191"/>
      <c r="D53" s="191"/>
      <c r="E53" s="192"/>
      <c r="F53" s="266">
        <v>0.23</v>
      </c>
      <c r="G53" s="266"/>
      <c r="H53" s="18" t="s">
        <v>14</v>
      </c>
      <c r="I53" s="19">
        <f>J33</f>
        <v>0</v>
      </c>
      <c r="J53" s="203">
        <f>I53*F53</f>
        <v>0</v>
      </c>
      <c r="K53" s="204"/>
    </row>
    <row r="54" spans="1:11" x14ac:dyDescent="0.25">
      <c r="A54" s="14"/>
      <c r="B54" s="226" t="s">
        <v>54</v>
      </c>
      <c r="C54" s="227"/>
      <c r="D54" s="227"/>
      <c r="E54" s="227"/>
      <c r="F54" s="207">
        <v>1</v>
      </c>
      <c r="G54" s="208"/>
      <c r="H54" s="211" t="s">
        <v>51</v>
      </c>
      <c r="I54" s="213"/>
      <c r="J54" s="215"/>
      <c r="K54" s="216"/>
    </row>
    <row r="55" spans="1:11" ht="29.1" customHeight="1" x14ac:dyDescent="0.25">
      <c r="A55" s="14"/>
      <c r="B55" s="205" t="s">
        <v>52</v>
      </c>
      <c r="C55" s="206"/>
      <c r="D55" s="206"/>
      <c r="E55" s="206"/>
      <c r="F55" s="209"/>
      <c r="G55" s="210"/>
      <c r="H55" s="212"/>
      <c r="I55" s="214"/>
      <c r="J55" s="217"/>
      <c r="K55" s="218"/>
    </row>
    <row r="56" spans="1:11" ht="7.5" customHeight="1" x14ac:dyDescent="0.25">
      <c r="A56" s="14"/>
      <c r="B56" s="103"/>
      <c r="C56" s="102"/>
      <c r="D56" s="102"/>
      <c r="E56" s="102"/>
      <c r="F56" s="102"/>
      <c r="G56" s="102"/>
      <c r="H56" s="20"/>
      <c r="I56" s="21"/>
      <c r="J56" s="219"/>
      <c r="K56" s="220"/>
    </row>
    <row r="57" spans="1:11" ht="15" customHeight="1" x14ac:dyDescent="0.25">
      <c r="A57" s="14"/>
      <c r="B57" s="230" t="s">
        <v>55</v>
      </c>
      <c r="C57" s="231"/>
      <c r="D57" s="231"/>
      <c r="E57" s="231"/>
      <c r="F57" s="231"/>
      <c r="G57" s="231"/>
      <c r="H57" s="231"/>
      <c r="I57" s="232"/>
      <c r="J57" s="219">
        <f>J50+J52+J53+J54</f>
        <v>0</v>
      </c>
      <c r="K57" s="220"/>
    </row>
    <row r="58" spans="1:11" ht="13.5" thickBot="1" x14ac:dyDescent="0.3">
      <c r="A58" s="14"/>
      <c r="B58" s="22"/>
      <c r="C58" s="13"/>
      <c r="D58" s="13"/>
      <c r="E58" s="13"/>
      <c r="F58" s="13"/>
      <c r="G58" s="13"/>
      <c r="H58" s="13"/>
      <c r="I58" s="13"/>
      <c r="J58" s="23"/>
      <c r="K58" s="24"/>
    </row>
    <row r="59" spans="1:11" ht="13.5" thickBot="1" x14ac:dyDescent="0.3">
      <c r="A59" s="14"/>
      <c r="B59" s="22" t="s">
        <v>24</v>
      </c>
      <c r="C59" s="13"/>
      <c r="D59" s="278">
        <v>0</v>
      </c>
      <c r="E59" s="279"/>
      <c r="F59" s="13" t="s">
        <v>16</v>
      </c>
      <c r="G59" s="13"/>
      <c r="H59" s="13"/>
      <c r="I59" s="25" t="s">
        <v>35</v>
      </c>
      <c r="J59" s="221" t="e">
        <f>J50/D59</f>
        <v>#DIV/0!</v>
      </c>
      <c r="K59" s="222"/>
    </row>
    <row r="60" spans="1:11" ht="13.5" thickBot="1" x14ac:dyDescent="0.3">
      <c r="A60" s="14"/>
      <c r="B60" s="22"/>
      <c r="C60" s="13"/>
      <c r="D60" s="26"/>
      <c r="E60" s="26"/>
      <c r="F60" s="13"/>
      <c r="G60" s="13"/>
      <c r="H60" s="13"/>
      <c r="I60" s="25" t="s">
        <v>36</v>
      </c>
      <c r="J60" s="221" t="e">
        <f>J57/D59</f>
        <v>#DIV/0!</v>
      </c>
      <c r="K60" s="222"/>
    </row>
    <row r="61" spans="1:11" x14ac:dyDescent="0.25">
      <c r="A61" s="14"/>
      <c r="B61" s="22"/>
      <c r="C61" s="13"/>
      <c r="D61" s="13"/>
      <c r="E61" s="13"/>
      <c r="F61" s="13"/>
      <c r="G61" s="13"/>
      <c r="H61" s="13"/>
      <c r="I61" s="13"/>
      <c r="J61" s="23"/>
      <c r="K61" s="24"/>
    </row>
    <row r="62" spans="1:11" x14ac:dyDescent="0.25">
      <c r="A62" s="14"/>
      <c r="B62" s="22" t="s">
        <v>40</v>
      </c>
      <c r="C62" s="13"/>
      <c r="D62" s="13"/>
      <c r="E62" s="13"/>
      <c r="F62" s="13"/>
      <c r="G62" s="13"/>
      <c r="H62" s="13"/>
      <c r="I62" s="13"/>
      <c r="J62" s="23"/>
      <c r="K62" s="24"/>
    </row>
    <row r="63" spans="1:11" ht="60" customHeight="1" x14ac:dyDescent="0.25">
      <c r="A63" s="14"/>
      <c r="B63" s="233" t="s">
        <v>144</v>
      </c>
      <c r="C63" s="234"/>
      <c r="D63" s="234"/>
      <c r="E63" s="234"/>
      <c r="F63" s="234"/>
      <c r="G63" s="234"/>
      <c r="H63" s="234"/>
      <c r="I63" s="234"/>
      <c r="J63" s="234"/>
      <c r="K63" s="235"/>
    </row>
    <row r="64" spans="1:11" ht="6.75" customHeight="1" x14ac:dyDescent="0.25">
      <c r="A64" s="14"/>
      <c r="B64" s="27"/>
      <c r="J64" s="28"/>
      <c r="K64" s="29"/>
    </row>
    <row r="65" spans="1:13" s="13" customFormat="1" x14ac:dyDescent="0.25">
      <c r="A65" s="30">
        <v>2</v>
      </c>
      <c r="B65" s="31" t="s">
        <v>26</v>
      </c>
      <c r="C65" s="32"/>
      <c r="D65" s="32"/>
      <c r="E65" s="32"/>
      <c r="F65" s="32"/>
      <c r="G65" s="32"/>
      <c r="H65" s="32"/>
      <c r="I65" s="32"/>
      <c r="J65" s="33"/>
      <c r="K65" s="34"/>
      <c r="L65" s="107"/>
      <c r="M65" s="107"/>
    </row>
    <row r="66" spans="1:13" ht="6.75" customHeight="1" x14ac:dyDescent="0.25">
      <c r="A66" s="35"/>
      <c r="B66" s="36"/>
      <c r="J66" s="228"/>
      <c r="K66" s="229"/>
    </row>
    <row r="67" spans="1:13" ht="15" customHeight="1" x14ac:dyDescent="0.25">
      <c r="A67" s="35"/>
      <c r="B67" s="252" t="s">
        <v>59</v>
      </c>
      <c r="C67" s="253"/>
      <c r="D67" s="253"/>
      <c r="E67" s="37"/>
      <c r="F67" s="249" t="s">
        <v>26</v>
      </c>
      <c r="G67" s="250"/>
      <c r="H67" s="250"/>
      <c r="I67" s="250"/>
      <c r="J67" s="251"/>
      <c r="K67" s="38" t="s">
        <v>27</v>
      </c>
    </row>
    <row r="68" spans="1:13" x14ac:dyDescent="0.25">
      <c r="A68" s="35"/>
      <c r="B68" s="252"/>
      <c r="C68" s="253"/>
      <c r="D68" s="253"/>
      <c r="E68" s="39"/>
      <c r="F68" s="172"/>
      <c r="G68" s="202"/>
      <c r="H68" s="202"/>
      <c r="I68" s="202"/>
      <c r="J68" s="173"/>
      <c r="K68" s="104"/>
    </row>
    <row r="69" spans="1:13" x14ac:dyDescent="0.25">
      <c r="A69" s="35"/>
      <c r="B69" s="252"/>
      <c r="C69" s="253"/>
      <c r="D69" s="253"/>
      <c r="E69" s="37"/>
      <c r="F69" s="172"/>
      <c r="G69" s="202"/>
      <c r="H69" s="202"/>
      <c r="I69" s="202"/>
      <c r="J69" s="173"/>
      <c r="K69" s="104"/>
    </row>
    <row r="70" spans="1:13" s="13" customFormat="1" x14ac:dyDescent="0.25">
      <c r="A70" s="40"/>
      <c r="B70" s="252"/>
      <c r="C70" s="253"/>
      <c r="D70" s="253"/>
      <c r="E70" s="37"/>
      <c r="F70" s="172"/>
      <c r="G70" s="202"/>
      <c r="H70" s="202"/>
      <c r="I70" s="202"/>
      <c r="J70" s="173"/>
      <c r="K70" s="104"/>
      <c r="L70" s="107"/>
      <c r="M70" s="107"/>
    </row>
    <row r="71" spans="1:13" s="13" customFormat="1" x14ac:dyDescent="0.25">
      <c r="A71" s="40"/>
      <c r="B71" s="252"/>
      <c r="C71" s="253"/>
      <c r="D71" s="253"/>
      <c r="E71" s="37"/>
      <c r="F71" s="172"/>
      <c r="G71" s="202"/>
      <c r="H71" s="202"/>
      <c r="I71" s="202"/>
      <c r="J71" s="173"/>
      <c r="K71" s="104"/>
      <c r="L71" s="107"/>
      <c r="M71" s="107"/>
    </row>
    <row r="72" spans="1:13" s="13" customFormat="1" x14ac:dyDescent="0.25">
      <c r="A72" s="40"/>
      <c r="B72" s="252"/>
      <c r="C72" s="253"/>
      <c r="D72" s="253"/>
      <c r="E72" s="37"/>
      <c r="F72" s="172"/>
      <c r="G72" s="202"/>
      <c r="H72" s="202"/>
      <c r="I72" s="202"/>
      <c r="J72" s="173"/>
      <c r="K72" s="104"/>
      <c r="L72" s="107"/>
      <c r="M72" s="107"/>
    </row>
    <row r="73" spans="1:13" s="13" customFormat="1" x14ac:dyDescent="0.25">
      <c r="A73" s="40"/>
      <c r="B73" s="252"/>
      <c r="C73" s="253"/>
      <c r="D73" s="253"/>
      <c r="E73" s="37"/>
      <c r="F73" s="172"/>
      <c r="G73" s="202"/>
      <c r="H73" s="202"/>
      <c r="I73" s="202"/>
      <c r="J73" s="173"/>
      <c r="K73" s="104"/>
      <c r="L73" s="107"/>
      <c r="M73" s="107"/>
    </row>
    <row r="74" spans="1:13" s="13" customFormat="1" x14ac:dyDescent="0.25">
      <c r="A74" s="40"/>
      <c r="B74" s="252"/>
      <c r="C74" s="253"/>
      <c r="D74" s="253"/>
      <c r="E74" s="37"/>
      <c r="F74" s="172"/>
      <c r="G74" s="202"/>
      <c r="H74" s="202"/>
      <c r="I74" s="202"/>
      <c r="J74" s="173"/>
      <c r="K74" s="104"/>
      <c r="L74" s="107"/>
      <c r="M74" s="107"/>
    </row>
    <row r="75" spans="1:13" x14ac:dyDescent="0.25">
      <c r="A75" s="35"/>
      <c r="B75" s="252"/>
      <c r="C75" s="253"/>
      <c r="D75" s="253"/>
      <c r="E75" s="39"/>
      <c r="F75" s="172"/>
      <c r="G75" s="202"/>
      <c r="H75" s="202"/>
      <c r="I75" s="202"/>
      <c r="J75" s="173"/>
      <c r="K75" s="104"/>
    </row>
    <row r="76" spans="1:13" ht="6.75" customHeight="1" thickBot="1" x14ac:dyDescent="0.3">
      <c r="A76" s="41"/>
      <c r="B76" s="27"/>
      <c r="C76" s="42"/>
      <c r="D76" s="42"/>
      <c r="E76" s="42"/>
      <c r="F76" s="42"/>
      <c r="G76" s="42"/>
      <c r="H76" s="42"/>
      <c r="I76" s="42"/>
      <c r="J76" s="43"/>
      <c r="K76" s="44"/>
    </row>
    <row r="77" spans="1:13" ht="6.75" customHeight="1" x14ac:dyDescent="0.25">
      <c r="A77" s="45"/>
      <c r="B77" s="46"/>
      <c r="C77" s="46"/>
      <c r="D77" s="46"/>
      <c r="E77" s="46"/>
      <c r="F77" s="46"/>
      <c r="G77" s="46"/>
      <c r="H77" s="46"/>
      <c r="I77" s="46"/>
      <c r="J77" s="46"/>
      <c r="K77" s="47"/>
    </row>
    <row r="78" spans="1:13" s="13" customFormat="1" ht="12.6" customHeight="1" x14ac:dyDescent="0.25">
      <c r="A78" s="48" t="s">
        <v>2</v>
      </c>
      <c r="B78" s="236" t="s">
        <v>3</v>
      </c>
      <c r="C78" s="237"/>
      <c r="D78" s="237"/>
      <c r="E78" s="238"/>
      <c r="F78" s="239" t="s">
        <v>4</v>
      </c>
      <c r="G78" s="240"/>
      <c r="H78" s="239" t="s">
        <v>5</v>
      </c>
      <c r="I78" s="240"/>
      <c r="J78" s="239" t="s">
        <v>6</v>
      </c>
      <c r="K78" s="241"/>
      <c r="L78" s="107"/>
      <c r="M78" s="107"/>
    </row>
    <row r="79" spans="1:13" x14ac:dyDescent="0.25">
      <c r="A79" s="65"/>
      <c r="B79" s="255"/>
      <c r="C79" s="256"/>
      <c r="D79" s="256"/>
      <c r="E79" s="257"/>
      <c r="F79" s="185"/>
      <c r="G79" s="185"/>
      <c r="H79" s="185"/>
      <c r="I79" s="185"/>
      <c r="J79" s="259">
        <f>J12</f>
        <v>0</v>
      </c>
      <c r="K79" s="260"/>
      <c r="L79" s="2"/>
      <c r="M79" s="2"/>
    </row>
    <row r="80" spans="1:13" x14ac:dyDescent="0.25">
      <c r="A80" s="65"/>
      <c r="B80" s="255"/>
      <c r="C80" s="256"/>
      <c r="D80" s="256"/>
      <c r="E80" s="257"/>
      <c r="F80" s="255"/>
      <c r="G80" s="257"/>
      <c r="H80" s="255"/>
      <c r="I80" s="257"/>
      <c r="J80" s="255"/>
      <c r="K80" s="258"/>
    </row>
    <row r="81" spans="1:11" ht="6.75" customHeight="1" thickBot="1" x14ac:dyDescent="0.3">
      <c r="A81" s="3"/>
      <c r="B81" s="4"/>
      <c r="C81" s="4"/>
      <c r="D81" s="4"/>
      <c r="E81" s="4"/>
      <c r="F81" s="4"/>
      <c r="G81" s="4"/>
      <c r="H81" s="4"/>
      <c r="I81" s="4"/>
      <c r="J81" s="4"/>
      <c r="K81" s="5"/>
    </row>
    <row r="82" spans="1:11" ht="6.75" customHeight="1" x14ac:dyDescent="0.25">
      <c r="A82" s="45"/>
      <c r="B82" s="46"/>
      <c r="C82" s="49"/>
      <c r="D82" s="46"/>
      <c r="E82" s="46"/>
      <c r="F82" s="46"/>
      <c r="G82" s="46"/>
      <c r="H82" s="46"/>
      <c r="I82" s="46"/>
      <c r="J82" s="46"/>
      <c r="K82" s="47"/>
    </row>
    <row r="83" spans="1:11" ht="53.25" customHeight="1" thickBot="1" x14ac:dyDescent="0.3">
      <c r="A83" s="66" t="s">
        <v>23</v>
      </c>
      <c r="B83" s="261" t="s">
        <v>63</v>
      </c>
      <c r="C83" s="261"/>
      <c r="D83" s="261"/>
      <c r="E83" s="261"/>
      <c r="F83" s="261"/>
      <c r="G83" s="261"/>
      <c r="H83" s="261"/>
      <c r="I83" s="261"/>
      <c r="J83" s="261"/>
      <c r="K83" s="262"/>
    </row>
    <row r="84" spans="1:11" ht="11.1" customHeight="1" x14ac:dyDescent="0.25">
      <c r="B84" s="254"/>
      <c r="C84" s="254"/>
      <c r="D84" s="254"/>
      <c r="E84" s="254"/>
      <c r="F84" s="254"/>
      <c r="G84" s="254"/>
      <c r="H84" s="254"/>
      <c r="I84" s="254"/>
      <c r="J84" s="254"/>
      <c r="K84" s="254"/>
    </row>
    <row r="85" spans="1:11" x14ac:dyDescent="0.25">
      <c r="B85" s="254"/>
      <c r="C85" s="254"/>
      <c r="D85" s="254"/>
      <c r="E85" s="254"/>
      <c r="F85" s="254"/>
      <c r="G85" s="254"/>
      <c r="H85" s="254"/>
      <c r="I85" s="254"/>
      <c r="J85" s="254"/>
      <c r="K85" s="254"/>
    </row>
    <row r="86" spans="1:11" ht="12" customHeight="1" x14ac:dyDescent="0.25">
      <c r="B86" s="254"/>
      <c r="C86" s="254"/>
      <c r="D86" s="254"/>
      <c r="E86" s="254"/>
      <c r="F86" s="254"/>
      <c r="G86" s="254"/>
      <c r="H86" s="254"/>
      <c r="I86" s="254"/>
      <c r="J86" s="254"/>
      <c r="K86" s="254"/>
    </row>
  </sheetData>
  <sheetProtection algorithmName="SHA-512" hashValue="4yeAQQfm28KGb/qtInc8BM2gPQEIzT4RMTtZM7A4zLA9Yjbqouicagn/1AaaoFTk05a8oo6ncBLuUtjfQXiunw==" saltValue="jGQFtaSFJbd3J2xR0S+xxA==" spinCount="100000" sheet="1" selectLockedCells="1"/>
  <mergeCells count="144">
    <mergeCell ref="C29:E29"/>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C36:E36"/>
    <mergeCell ref="C37:E37"/>
    <mergeCell ref="F33:I33"/>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A9:K9"/>
    <mergeCell ref="A11:K11"/>
    <mergeCell ref="J10:K10"/>
    <mergeCell ref="B31:I31"/>
    <mergeCell ref="F52:G52"/>
    <mergeCell ref="F53:G53"/>
    <mergeCell ref="J31:K31"/>
    <mergeCell ref="B50:I50"/>
    <mergeCell ref="B49:K49"/>
    <mergeCell ref="B51:K51"/>
    <mergeCell ref="J50:K50"/>
    <mergeCell ref="J52:K52"/>
    <mergeCell ref="J45:K45"/>
    <mergeCell ref="J38:K38"/>
    <mergeCell ref="J39:K39"/>
    <mergeCell ref="J40:K40"/>
    <mergeCell ref="C38:E38"/>
    <mergeCell ref="C39:E39"/>
    <mergeCell ref="C40:E40"/>
    <mergeCell ref="B48:I48"/>
    <mergeCell ref="C46:E46"/>
    <mergeCell ref="F46:G46"/>
    <mergeCell ref="J37:K37"/>
    <mergeCell ref="J46:K46"/>
    <mergeCell ref="C45:E45"/>
    <mergeCell ref="F45:G45"/>
    <mergeCell ref="B44:K44"/>
    <mergeCell ref="B85:K86"/>
    <mergeCell ref="B80:E80"/>
    <mergeCell ref="B79:E79"/>
    <mergeCell ref="J80:K80"/>
    <mergeCell ref="J79:K79"/>
    <mergeCell ref="H80:I80"/>
    <mergeCell ref="H79:I79"/>
    <mergeCell ref="F80:G80"/>
    <mergeCell ref="F79:G79"/>
    <mergeCell ref="B84:K84"/>
    <mergeCell ref="B83:K83"/>
    <mergeCell ref="J34:K34"/>
    <mergeCell ref="J35:K35"/>
    <mergeCell ref="J36:K36"/>
    <mergeCell ref="B78:E78"/>
    <mergeCell ref="F78:G78"/>
    <mergeCell ref="H78:I78"/>
    <mergeCell ref="J78:K78"/>
    <mergeCell ref="C47:E47"/>
    <mergeCell ref="F47:G47"/>
    <mergeCell ref="J47:K47"/>
    <mergeCell ref="F75:J75"/>
    <mergeCell ref="F73:J73"/>
    <mergeCell ref="F69:J69"/>
    <mergeCell ref="F68:J68"/>
    <mergeCell ref="J56:K56"/>
    <mergeCell ref="F67:J67"/>
    <mergeCell ref="B67:D75"/>
    <mergeCell ref="F20:H20"/>
    <mergeCell ref="J24:K24"/>
    <mergeCell ref="A14:C14"/>
    <mergeCell ref="A12:C12"/>
    <mergeCell ref="B32:K32"/>
    <mergeCell ref="F72:J72"/>
    <mergeCell ref="F71:J71"/>
    <mergeCell ref="F70:J70"/>
    <mergeCell ref="F74:J74"/>
    <mergeCell ref="J53:K53"/>
    <mergeCell ref="B55:E55"/>
    <mergeCell ref="F54:G55"/>
    <mergeCell ref="H54:H55"/>
    <mergeCell ref="I54:I55"/>
    <mergeCell ref="J54:K55"/>
    <mergeCell ref="J57:K57"/>
    <mergeCell ref="J60:K60"/>
    <mergeCell ref="B52:E52"/>
    <mergeCell ref="B53:E53"/>
    <mergeCell ref="B54:E54"/>
    <mergeCell ref="J42:K42"/>
    <mergeCell ref="J66:K66"/>
    <mergeCell ref="B57:I57"/>
    <mergeCell ref="B63:K63"/>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s>
  <dataValidations count="4">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 type="list" allowBlank="1" showInputMessage="1" showErrorMessage="1" sqref="K68:K75">
      <formula1>#REF!</formula1>
    </dataValidation>
  </dataValidations>
  <hyperlinks>
    <hyperlink ref="B55" r:id="rId1"/>
  </hyperlinks>
  <printOptions horizontalCentered="1" verticalCentered="1"/>
  <pageMargins left="0.59055118110236227" right="0" top="0" bottom="0" header="0" footer="0"/>
  <pageSetup paperSize="8" scale="6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M114"/>
  <sheetViews>
    <sheetView showZeros="0" topLeftCell="B22" zoomScaleNormal="100" zoomScaleSheetLayoutView="100" workbookViewId="0">
      <selection activeCell="C57" sqref="C57:K62"/>
    </sheetView>
  </sheetViews>
  <sheetFormatPr defaultColWidth="9.140625" defaultRowHeight="12.75" x14ac:dyDescent="0.25"/>
  <cols>
    <col min="1" max="1" width="2.28515625" style="2" hidden="1"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6384" width="9.140625" style="2"/>
  </cols>
  <sheetData>
    <row r="2" spans="2:13" ht="15.75" customHeight="1" x14ac:dyDescent="0.25">
      <c r="B2" s="274" t="s">
        <v>47</v>
      </c>
      <c r="C2" s="274"/>
      <c r="D2" s="274"/>
      <c r="E2" s="274"/>
      <c r="F2" s="274"/>
      <c r="G2" s="274"/>
      <c r="H2" s="274"/>
      <c r="I2" s="274"/>
      <c r="J2" s="274"/>
      <c r="K2" s="274"/>
      <c r="L2" s="274"/>
    </row>
    <row r="3" spans="2:13" ht="15" customHeight="1" x14ac:dyDescent="0.25">
      <c r="B3" s="274"/>
      <c r="C3" s="274"/>
      <c r="D3" s="274"/>
      <c r="E3" s="274"/>
      <c r="F3" s="274"/>
      <c r="G3" s="274"/>
      <c r="H3" s="274"/>
      <c r="I3" s="274"/>
      <c r="J3" s="274"/>
      <c r="K3" s="274"/>
      <c r="L3" s="274"/>
    </row>
    <row r="4" spans="2:13" ht="15" customHeight="1" x14ac:dyDescent="0.25">
      <c r="B4" s="274"/>
      <c r="C4" s="274"/>
      <c r="D4" s="274"/>
      <c r="E4" s="274"/>
      <c r="F4" s="274"/>
      <c r="G4" s="274"/>
      <c r="H4" s="274"/>
      <c r="I4" s="274"/>
      <c r="J4" s="274"/>
      <c r="K4" s="274"/>
      <c r="L4" s="274"/>
    </row>
    <row r="5" spans="2:13" ht="6" customHeight="1" x14ac:dyDescent="0.25">
      <c r="B5" s="274"/>
      <c r="C5" s="274"/>
      <c r="D5" s="274"/>
      <c r="E5" s="274"/>
      <c r="F5" s="274"/>
      <c r="G5" s="274"/>
      <c r="H5" s="274"/>
      <c r="I5" s="274"/>
      <c r="J5" s="274"/>
      <c r="K5" s="274"/>
      <c r="L5" s="274"/>
    </row>
    <row r="6" spans="2:13" ht="16.5" customHeight="1" thickBot="1" x14ac:dyDescent="0.3">
      <c r="B6" s="254"/>
      <c r="C6" s="254"/>
      <c r="D6" s="254"/>
      <c r="E6" s="254"/>
      <c r="F6" s="254"/>
      <c r="G6" s="254"/>
      <c r="H6" s="254"/>
      <c r="I6" s="254"/>
      <c r="J6" s="254"/>
      <c r="K6" s="254"/>
    </row>
    <row r="7" spans="2:13" ht="15" customHeight="1" x14ac:dyDescent="0.25">
      <c r="B7" s="306" t="s">
        <v>7</v>
      </c>
      <c r="C7" s="307"/>
      <c r="D7" s="307"/>
      <c r="E7" s="308">
        <f>'Cost Estimate'!D8</f>
        <v>0</v>
      </c>
      <c r="F7" s="308"/>
      <c r="G7" s="308"/>
      <c r="H7" s="308"/>
      <c r="I7" s="308"/>
      <c r="J7" s="308"/>
      <c r="K7" s="309"/>
      <c r="M7" s="169"/>
    </row>
    <row r="8" spans="2:13" ht="6.75" customHeight="1" x14ac:dyDescent="0.25">
      <c r="B8" s="51"/>
      <c r="C8" s="52"/>
      <c r="D8" s="52"/>
      <c r="E8" s="52"/>
      <c r="F8" s="52"/>
      <c r="G8" s="52"/>
      <c r="H8" s="52"/>
      <c r="I8" s="52"/>
      <c r="J8" s="52"/>
      <c r="K8" s="53"/>
      <c r="M8" s="135"/>
    </row>
    <row r="9" spans="2:13" ht="15" customHeight="1" x14ac:dyDescent="0.25">
      <c r="B9" s="310" t="s">
        <v>48</v>
      </c>
      <c r="C9" s="311"/>
      <c r="D9" s="311"/>
      <c r="E9" s="331">
        <f>'Cost Estimate'!D10</f>
        <v>0</v>
      </c>
      <c r="F9" s="331"/>
      <c r="G9" s="331"/>
      <c r="H9" s="331"/>
      <c r="I9" s="331"/>
      <c r="J9" s="331"/>
      <c r="K9" s="332"/>
      <c r="M9" s="169"/>
    </row>
    <row r="10" spans="2:13" ht="6.75" customHeight="1" x14ac:dyDescent="0.25">
      <c r="B10" s="51"/>
      <c r="C10" s="52"/>
      <c r="D10" s="52"/>
      <c r="E10" s="52"/>
      <c r="F10" s="52"/>
      <c r="G10" s="52"/>
      <c r="H10" s="52"/>
      <c r="I10" s="52"/>
      <c r="J10" s="52"/>
      <c r="K10" s="53"/>
      <c r="M10" s="135"/>
    </row>
    <row r="11" spans="2:13" ht="15" customHeight="1" x14ac:dyDescent="0.25">
      <c r="B11" s="310" t="s">
        <v>61</v>
      </c>
      <c r="C11" s="311"/>
      <c r="D11" s="311"/>
      <c r="E11" s="331">
        <f>'Cost Estimate'!D12</f>
        <v>0</v>
      </c>
      <c r="F11" s="331"/>
      <c r="G11" s="331"/>
      <c r="H11" s="331"/>
      <c r="I11" s="331"/>
      <c r="J11" s="331"/>
      <c r="K11" s="332"/>
      <c r="M11" s="169"/>
    </row>
    <row r="12" spans="2:13" ht="25.5" customHeight="1" x14ac:dyDescent="0.25">
      <c r="B12" s="51"/>
      <c r="C12" s="52"/>
      <c r="D12" s="52"/>
      <c r="E12" s="52"/>
      <c r="F12" s="52"/>
      <c r="G12" s="52"/>
      <c r="H12" s="52"/>
      <c r="I12" s="52"/>
      <c r="J12" s="52"/>
      <c r="K12" s="53"/>
      <c r="M12" s="135"/>
    </row>
    <row r="13" spans="2:13" ht="15" customHeight="1" x14ac:dyDescent="0.25">
      <c r="B13" s="310" t="s">
        <v>0</v>
      </c>
      <c r="C13" s="311"/>
      <c r="D13" s="311"/>
      <c r="E13" s="331">
        <f>'Cost Estimate'!D14</f>
        <v>0</v>
      </c>
      <c r="F13" s="331"/>
      <c r="G13" s="331"/>
      <c r="H13" s="331"/>
      <c r="I13" s="331"/>
      <c r="J13" s="331"/>
      <c r="K13" s="332"/>
      <c r="M13" s="169"/>
    </row>
    <row r="14" spans="2:13" ht="6.75" customHeight="1" x14ac:dyDescent="0.25">
      <c r="B14" s="51"/>
      <c r="C14" s="52"/>
      <c r="D14" s="52"/>
      <c r="E14" s="52"/>
      <c r="F14" s="52"/>
      <c r="G14" s="52"/>
      <c r="H14" s="52"/>
      <c r="I14" s="52"/>
      <c r="J14" s="52"/>
      <c r="K14" s="53"/>
      <c r="M14" s="135"/>
    </row>
    <row r="15" spans="2:13" ht="15" customHeight="1" x14ac:dyDescent="0.25">
      <c r="B15" s="310" t="s">
        <v>30</v>
      </c>
      <c r="C15" s="311"/>
      <c r="D15" s="311"/>
      <c r="E15" s="333">
        <f>'Cost Estimate'!J10</f>
        <v>0</v>
      </c>
      <c r="F15" s="331"/>
      <c r="G15" s="331"/>
      <c r="H15" s="331"/>
      <c r="I15" s="331"/>
      <c r="J15" s="331"/>
      <c r="K15" s="332"/>
      <c r="M15" s="169"/>
    </row>
    <row r="16" spans="2:13" ht="13.5" thickBot="1" x14ac:dyDescent="0.3">
      <c r="B16" s="54"/>
      <c r="C16" s="55"/>
      <c r="D16" s="55"/>
      <c r="E16" s="55"/>
      <c r="F16" s="55"/>
      <c r="G16" s="55"/>
      <c r="H16" s="55"/>
      <c r="I16" s="55"/>
      <c r="J16" s="55"/>
      <c r="K16" s="56"/>
    </row>
    <row r="17" spans="1:13" s="13" customFormat="1" x14ac:dyDescent="0.25">
      <c r="B17" s="341">
        <v>1</v>
      </c>
      <c r="C17" s="57" t="s">
        <v>8</v>
      </c>
      <c r="D17" s="58"/>
      <c r="E17" s="58"/>
      <c r="F17" s="58"/>
      <c r="G17" s="58"/>
      <c r="H17" s="58"/>
      <c r="I17" s="58"/>
      <c r="J17" s="58"/>
      <c r="K17" s="59"/>
    </row>
    <row r="18" spans="1:13" ht="12" customHeight="1" x14ac:dyDescent="0.25">
      <c r="B18" s="335"/>
      <c r="C18" s="314"/>
      <c r="D18" s="315"/>
      <c r="E18" s="315"/>
      <c r="F18" s="315"/>
      <c r="G18" s="315"/>
      <c r="H18" s="315"/>
      <c r="I18" s="315"/>
      <c r="J18" s="315"/>
      <c r="K18" s="316"/>
    </row>
    <row r="19" spans="1:13" ht="15" customHeight="1" x14ac:dyDescent="0.25">
      <c r="B19" s="335"/>
      <c r="C19" s="317"/>
      <c r="D19" s="315"/>
      <c r="E19" s="315"/>
      <c r="F19" s="315"/>
      <c r="G19" s="315"/>
      <c r="H19" s="315"/>
      <c r="I19" s="315"/>
      <c r="J19" s="315"/>
      <c r="K19" s="316"/>
      <c r="M19" s="169"/>
    </row>
    <row r="20" spans="1:13" ht="15" customHeight="1" x14ac:dyDescent="0.25">
      <c r="B20" s="335"/>
      <c r="C20" s="317"/>
      <c r="D20" s="315"/>
      <c r="E20" s="315"/>
      <c r="F20" s="315"/>
      <c r="G20" s="315"/>
      <c r="H20" s="315"/>
      <c r="I20" s="315"/>
      <c r="J20" s="315"/>
      <c r="K20" s="316"/>
      <c r="M20" s="170"/>
    </row>
    <row r="21" spans="1:13" x14ac:dyDescent="0.25">
      <c r="B21" s="335"/>
      <c r="C21" s="317"/>
      <c r="D21" s="315"/>
      <c r="E21" s="315"/>
      <c r="F21" s="315"/>
      <c r="G21" s="315"/>
      <c r="H21" s="315"/>
      <c r="I21" s="315"/>
      <c r="J21" s="315"/>
      <c r="K21" s="316"/>
      <c r="M21" s="135"/>
    </row>
    <row r="22" spans="1:13" x14ac:dyDescent="0.25">
      <c r="B22" s="335"/>
      <c r="C22" s="317"/>
      <c r="D22" s="315"/>
      <c r="E22" s="315"/>
      <c r="F22" s="315"/>
      <c r="G22" s="315"/>
      <c r="H22" s="315"/>
      <c r="I22" s="315"/>
      <c r="J22" s="315"/>
      <c r="K22" s="316"/>
      <c r="M22" s="135"/>
    </row>
    <row r="23" spans="1:13" x14ac:dyDescent="0.25">
      <c r="B23" s="335"/>
      <c r="C23" s="317"/>
      <c r="D23" s="315"/>
      <c r="E23" s="315"/>
      <c r="F23" s="315"/>
      <c r="G23" s="315"/>
      <c r="H23" s="315"/>
      <c r="I23" s="315"/>
      <c r="J23" s="315"/>
      <c r="K23" s="316"/>
      <c r="M23" s="135"/>
    </row>
    <row r="24" spans="1:13" ht="14.25" customHeight="1" x14ac:dyDescent="0.25">
      <c r="A24" s="2" t="s">
        <v>25</v>
      </c>
      <c r="B24" s="335"/>
      <c r="C24" s="317"/>
      <c r="D24" s="315"/>
      <c r="E24" s="315"/>
      <c r="F24" s="315"/>
      <c r="G24" s="315"/>
      <c r="H24" s="315"/>
      <c r="I24" s="315"/>
      <c r="J24" s="315"/>
      <c r="K24" s="316"/>
      <c r="M24" s="135"/>
    </row>
    <row r="25" spans="1:13" x14ac:dyDescent="0.25">
      <c r="B25" s="335"/>
      <c r="C25" s="317"/>
      <c r="D25" s="315"/>
      <c r="E25" s="315"/>
      <c r="F25" s="315"/>
      <c r="G25" s="315"/>
      <c r="H25" s="315"/>
      <c r="I25" s="315"/>
      <c r="J25" s="315"/>
      <c r="K25" s="316"/>
      <c r="M25" s="135"/>
    </row>
    <row r="26" spans="1:13" x14ac:dyDescent="0.25">
      <c r="B26" s="335"/>
      <c r="C26" s="317"/>
      <c r="D26" s="315"/>
      <c r="E26" s="315"/>
      <c r="F26" s="315"/>
      <c r="G26" s="315"/>
      <c r="H26" s="315"/>
      <c r="I26" s="315"/>
      <c r="J26" s="315"/>
      <c r="K26" s="316"/>
      <c r="M26" s="135"/>
    </row>
    <row r="27" spans="1:13" ht="6.6" customHeight="1" x14ac:dyDescent="0.25">
      <c r="B27" s="336"/>
      <c r="C27" s="328"/>
      <c r="D27" s="329"/>
      <c r="E27" s="329"/>
      <c r="F27" s="329"/>
      <c r="G27" s="329"/>
      <c r="H27" s="329"/>
      <c r="I27" s="329"/>
      <c r="J27" s="329"/>
      <c r="K27" s="330"/>
      <c r="M27" s="135"/>
    </row>
    <row r="28" spans="1:13" s="13" customFormat="1" x14ac:dyDescent="0.25">
      <c r="B28" s="342">
        <v>2</v>
      </c>
      <c r="C28" s="31" t="s">
        <v>32</v>
      </c>
      <c r="D28" s="32"/>
      <c r="E28" s="32"/>
      <c r="F28" s="32"/>
      <c r="G28" s="32"/>
      <c r="H28" s="32"/>
      <c r="I28" s="32"/>
      <c r="J28" s="33"/>
      <c r="K28" s="34"/>
      <c r="M28" s="137"/>
    </row>
    <row r="29" spans="1:13" ht="15" customHeight="1" x14ac:dyDescent="0.25">
      <c r="B29" s="343"/>
      <c r="C29" s="314"/>
      <c r="D29" s="315"/>
      <c r="E29" s="315"/>
      <c r="F29" s="315"/>
      <c r="G29" s="315"/>
      <c r="H29" s="315"/>
      <c r="I29" s="315"/>
      <c r="J29" s="315"/>
      <c r="K29" s="316"/>
      <c r="M29" s="135"/>
    </row>
    <row r="30" spans="1:13" ht="15" customHeight="1" x14ac:dyDescent="0.25">
      <c r="B30" s="343"/>
      <c r="C30" s="317"/>
      <c r="D30" s="315"/>
      <c r="E30" s="315"/>
      <c r="F30" s="315"/>
      <c r="G30" s="315"/>
      <c r="H30" s="315"/>
      <c r="I30" s="315"/>
      <c r="J30" s="315"/>
      <c r="K30" s="316"/>
      <c r="M30" s="169"/>
    </row>
    <row r="31" spans="1:13" x14ac:dyDescent="0.25">
      <c r="B31" s="343"/>
      <c r="C31" s="317"/>
      <c r="D31" s="315"/>
      <c r="E31" s="315"/>
      <c r="F31" s="315"/>
      <c r="G31" s="315"/>
      <c r="H31" s="315"/>
      <c r="I31" s="315"/>
      <c r="J31" s="315"/>
      <c r="K31" s="316"/>
      <c r="M31" s="135"/>
    </row>
    <row r="32" spans="1:13" s="13" customFormat="1" x14ac:dyDescent="0.25">
      <c r="B32" s="343"/>
      <c r="C32" s="317"/>
      <c r="D32" s="315"/>
      <c r="E32" s="315"/>
      <c r="F32" s="315"/>
      <c r="G32" s="315"/>
      <c r="H32" s="315"/>
      <c r="I32" s="315"/>
      <c r="J32" s="315"/>
      <c r="K32" s="316"/>
      <c r="M32" s="137"/>
    </row>
    <row r="33" spans="2:13" s="13" customFormat="1" x14ac:dyDescent="0.25">
      <c r="B33" s="343"/>
      <c r="C33" s="317"/>
      <c r="D33" s="315"/>
      <c r="E33" s="315"/>
      <c r="F33" s="315"/>
      <c r="G33" s="315"/>
      <c r="H33" s="315"/>
      <c r="I33" s="315"/>
      <c r="J33" s="315"/>
      <c r="K33" s="316"/>
      <c r="M33" s="137"/>
    </row>
    <row r="34" spans="2:13" ht="6.75" customHeight="1" x14ac:dyDescent="0.25">
      <c r="B34" s="344"/>
      <c r="C34" s="328"/>
      <c r="D34" s="329"/>
      <c r="E34" s="329"/>
      <c r="F34" s="329"/>
      <c r="G34" s="329"/>
      <c r="H34" s="329"/>
      <c r="I34" s="329"/>
      <c r="J34" s="329"/>
      <c r="K34" s="330"/>
      <c r="M34" s="135"/>
    </row>
    <row r="35" spans="2:13" s="13" customFormat="1" x14ac:dyDescent="0.25">
      <c r="B35" s="334">
        <v>3</v>
      </c>
      <c r="C35" s="338" t="s">
        <v>17</v>
      </c>
      <c r="D35" s="339"/>
      <c r="E35" s="339"/>
      <c r="F35" s="339"/>
      <c r="G35" s="339"/>
      <c r="H35" s="339"/>
      <c r="I35" s="339"/>
      <c r="J35" s="339"/>
      <c r="K35" s="340"/>
      <c r="M35" s="137"/>
    </row>
    <row r="36" spans="2:13" ht="15" customHeight="1" x14ac:dyDescent="0.25">
      <c r="B36" s="335"/>
      <c r="C36" s="314"/>
      <c r="D36" s="315"/>
      <c r="E36" s="315"/>
      <c r="F36" s="315"/>
      <c r="G36" s="315"/>
      <c r="H36" s="315"/>
      <c r="I36" s="315"/>
      <c r="J36" s="315"/>
      <c r="K36" s="316"/>
      <c r="M36" s="169"/>
    </row>
    <row r="37" spans="2:13" ht="15" customHeight="1" x14ac:dyDescent="0.25">
      <c r="B37" s="335"/>
      <c r="C37" s="317"/>
      <c r="D37" s="315"/>
      <c r="E37" s="315"/>
      <c r="F37" s="315"/>
      <c r="G37" s="315"/>
      <c r="H37" s="315"/>
      <c r="I37" s="315"/>
      <c r="J37" s="315"/>
      <c r="K37" s="316"/>
      <c r="M37" s="170"/>
    </row>
    <row r="38" spans="2:13" x14ac:dyDescent="0.25">
      <c r="B38" s="335"/>
      <c r="C38" s="317"/>
      <c r="D38" s="315"/>
      <c r="E38" s="315"/>
      <c r="F38" s="315"/>
      <c r="G38" s="315"/>
      <c r="H38" s="315"/>
      <c r="I38" s="315"/>
      <c r="J38" s="315"/>
      <c r="K38" s="316"/>
      <c r="M38" s="135"/>
    </row>
    <row r="39" spans="2:13" s="13" customFormat="1" x14ac:dyDescent="0.25">
      <c r="B39" s="335"/>
      <c r="C39" s="317"/>
      <c r="D39" s="315"/>
      <c r="E39" s="315"/>
      <c r="F39" s="315"/>
      <c r="G39" s="315"/>
      <c r="H39" s="315"/>
      <c r="I39" s="315"/>
      <c r="J39" s="315"/>
      <c r="K39" s="316"/>
      <c r="M39" s="137"/>
    </row>
    <row r="40" spans="2:13" s="13" customFormat="1" x14ac:dyDescent="0.25">
      <c r="B40" s="335"/>
      <c r="C40" s="317"/>
      <c r="D40" s="315"/>
      <c r="E40" s="315"/>
      <c r="F40" s="315"/>
      <c r="G40" s="315"/>
      <c r="H40" s="315"/>
      <c r="I40" s="315"/>
      <c r="J40" s="315"/>
      <c r="K40" s="316"/>
      <c r="M40" s="137"/>
    </row>
    <row r="41" spans="2:13" ht="6.75" customHeight="1" x14ac:dyDescent="0.25">
      <c r="B41" s="336"/>
      <c r="C41" s="328"/>
      <c r="D41" s="329"/>
      <c r="E41" s="329"/>
      <c r="F41" s="329"/>
      <c r="G41" s="329"/>
      <c r="H41" s="329"/>
      <c r="I41" s="329"/>
      <c r="J41" s="329"/>
      <c r="K41" s="330"/>
      <c r="M41" s="135"/>
    </row>
    <row r="42" spans="2:13" s="13" customFormat="1" x14ac:dyDescent="0.25">
      <c r="B42" s="334">
        <v>4</v>
      </c>
      <c r="C42" s="338" t="s">
        <v>33</v>
      </c>
      <c r="D42" s="339"/>
      <c r="E42" s="339"/>
      <c r="F42" s="339"/>
      <c r="G42" s="339"/>
      <c r="H42" s="339"/>
      <c r="I42" s="339"/>
      <c r="J42" s="339"/>
      <c r="K42" s="340"/>
      <c r="M42" s="137"/>
    </row>
    <row r="43" spans="2:13" ht="15" customHeight="1" x14ac:dyDescent="0.25">
      <c r="B43" s="335"/>
      <c r="C43" s="314"/>
      <c r="D43" s="315"/>
      <c r="E43" s="315"/>
      <c r="F43" s="315"/>
      <c r="G43" s="315"/>
      <c r="H43" s="315"/>
      <c r="I43" s="315"/>
      <c r="J43" s="315"/>
      <c r="K43" s="316"/>
      <c r="M43" s="135"/>
    </row>
    <row r="44" spans="2:13" ht="15" customHeight="1" x14ac:dyDescent="0.25">
      <c r="B44" s="335"/>
      <c r="C44" s="317"/>
      <c r="D44" s="315"/>
      <c r="E44" s="315"/>
      <c r="F44" s="315"/>
      <c r="G44" s="315"/>
      <c r="H44" s="315"/>
      <c r="I44" s="315"/>
      <c r="J44" s="315"/>
      <c r="K44" s="316"/>
      <c r="M44" s="169"/>
    </row>
    <row r="45" spans="2:13" x14ac:dyDescent="0.25">
      <c r="B45" s="335"/>
      <c r="C45" s="317"/>
      <c r="D45" s="315"/>
      <c r="E45" s="315"/>
      <c r="F45" s="315"/>
      <c r="G45" s="315"/>
      <c r="H45" s="315"/>
      <c r="I45" s="315"/>
      <c r="J45" s="315"/>
      <c r="K45" s="316"/>
      <c r="M45" s="135"/>
    </row>
    <row r="46" spans="2:13" s="13" customFormat="1" x14ac:dyDescent="0.25">
      <c r="B46" s="335"/>
      <c r="C46" s="317"/>
      <c r="D46" s="315"/>
      <c r="E46" s="315"/>
      <c r="F46" s="315"/>
      <c r="G46" s="315"/>
      <c r="H46" s="315"/>
      <c r="I46" s="315"/>
      <c r="J46" s="315"/>
      <c r="K46" s="316"/>
      <c r="M46" s="137"/>
    </row>
    <row r="47" spans="2:13" s="13" customFormat="1" x14ac:dyDescent="0.25">
      <c r="B47" s="335"/>
      <c r="C47" s="317"/>
      <c r="D47" s="315"/>
      <c r="E47" s="315"/>
      <c r="F47" s="315"/>
      <c r="G47" s="315"/>
      <c r="H47" s="315"/>
      <c r="I47" s="315"/>
      <c r="J47" s="315"/>
      <c r="K47" s="316"/>
      <c r="M47" s="137"/>
    </row>
    <row r="48" spans="2:13" ht="6.75" customHeight="1" x14ac:dyDescent="0.25">
      <c r="B48" s="336"/>
      <c r="C48" s="328"/>
      <c r="D48" s="329"/>
      <c r="E48" s="329"/>
      <c r="F48" s="329"/>
      <c r="G48" s="329"/>
      <c r="H48" s="329"/>
      <c r="I48" s="329"/>
      <c r="J48" s="329"/>
      <c r="K48" s="330"/>
      <c r="M48" s="135"/>
    </row>
    <row r="49" spans="2:13" s="13" customFormat="1" x14ac:dyDescent="0.25">
      <c r="B49" s="334">
        <v>5</v>
      </c>
      <c r="C49" s="338" t="s">
        <v>15</v>
      </c>
      <c r="D49" s="339"/>
      <c r="E49" s="339"/>
      <c r="F49" s="339"/>
      <c r="G49" s="339"/>
      <c r="H49" s="339"/>
      <c r="I49" s="339"/>
      <c r="J49" s="339"/>
      <c r="K49" s="340"/>
      <c r="M49" s="137"/>
    </row>
    <row r="50" spans="2:13" ht="15" customHeight="1" x14ac:dyDescent="0.25">
      <c r="B50" s="335"/>
      <c r="C50" s="314"/>
      <c r="D50" s="315"/>
      <c r="E50" s="315"/>
      <c r="F50" s="315"/>
      <c r="G50" s="315"/>
      <c r="H50" s="315"/>
      <c r="I50" s="315"/>
      <c r="J50" s="315"/>
      <c r="K50" s="316"/>
      <c r="M50" s="169"/>
    </row>
    <row r="51" spans="2:13" x14ac:dyDescent="0.25">
      <c r="B51" s="335"/>
      <c r="C51" s="317"/>
      <c r="D51" s="315"/>
      <c r="E51" s="315"/>
      <c r="F51" s="315"/>
      <c r="G51" s="315"/>
      <c r="H51" s="315"/>
      <c r="I51" s="315"/>
      <c r="J51" s="315"/>
      <c r="K51" s="316"/>
      <c r="M51" s="135"/>
    </row>
    <row r="52" spans="2:13" x14ac:dyDescent="0.25">
      <c r="B52" s="335"/>
      <c r="C52" s="317"/>
      <c r="D52" s="315"/>
      <c r="E52" s="315"/>
      <c r="F52" s="315"/>
      <c r="G52" s="315"/>
      <c r="H52" s="315"/>
      <c r="I52" s="315"/>
      <c r="J52" s="315"/>
      <c r="K52" s="316"/>
      <c r="M52" s="135"/>
    </row>
    <row r="53" spans="2:13" s="13" customFormat="1" x14ac:dyDescent="0.25">
      <c r="B53" s="335"/>
      <c r="C53" s="317"/>
      <c r="D53" s="315"/>
      <c r="E53" s="315"/>
      <c r="F53" s="315"/>
      <c r="G53" s="315"/>
      <c r="H53" s="315"/>
      <c r="I53" s="315"/>
      <c r="J53" s="315"/>
      <c r="K53" s="316"/>
      <c r="M53" s="137"/>
    </row>
    <row r="54" spans="2:13" s="13" customFormat="1" x14ac:dyDescent="0.25">
      <c r="B54" s="335"/>
      <c r="C54" s="317"/>
      <c r="D54" s="315"/>
      <c r="E54" s="315"/>
      <c r="F54" s="315"/>
      <c r="G54" s="315"/>
      <c r="H54" s="315"/>
      <c r="I54" s="315"/>
      <c r="J54" s="315"/>
      <c r="K54" s="316"/>
      <c r="M54" s="137"/>
    </row>
    <row r="55" spans="2:13" ht="6.75" customHeight="1" x14ac:dyDescent="0.25">
      <c r="B55" s="336"/>
      <c r="C55" s="328"/>
      <c r="D55" s="329"/>
      <c r="E55" s="329"/>
      <c r="F55" s="329"/>
      <c r="G55" s="329"/>
      <c r="H55" s="329"/>
      <c r="I55" s="329"/>
      <c r="J55" s="329"/>
      <c r="K55" s="330"/>
      <c r="M55" s="135"/>
    </row>
    <row r="56" spans="2:13" s="13" customFormat="1" x14ac:dyDescent="0.25">
      <c r="B56" s="334">
        <v>6</v>
      </c>
      <c r="C56" s="338" t="s">
        <v>29</v>
      </c>
      <c r="D56" s="339"/>
      <c r="E56" s="339"/>
      <c r="F56" s="339"/>
      <c r="G56" s="339"/>
      <c r="H56" s="339"/>
      <c r="I56" s="339"/>
      <c r="J56" s="339"/>
      <c r="K56" s="340"/>
      <c r="M56" s="304"/>
    </row>
    <row r="57" spans="2:13" ht="15" customHeight="1" x14ac:dyDescent="0.25">
      <c r="B57" s="335"/>
      <c r="C57" s="314"/>
      <c r="D57" s="315"/>
      <c r="E57" s="315"/>
      <c r="F57" s="315"/>
      <c r="G57" s="315"/>
      <c r="H57" s="315"/>
      <c r="I57" s="315"/>
      <c r="J57" s="315"/>
      <c r="K57" s="316"/>
      <c r="M57" s="304"/>
    </row>
    <row r="58" spans="2:13" x14ac:dyDescent="0.25">
      <c r="B58" s="335"/>
      <c r="C58" s="317"/>
      <c r="D58" s="315"/>
      <c r="E58" s="315"/>
      <c r="F58" s="315"/>
      <c r="G58" s="315"/>
      <c r="H58" s="315"/>
      <c r="I58" s="315"/>
      <c r="J58" s="315"/>
      <c r="K58" s="316"/>
      <c r="M58" s="135"/>
    </row>
    <row r="59" spans="2:13" x14ac:dyDescent="0.25">
      <c r="B59" s="335"/>
      <c r="C59" s="317"/>
      <c r="D59" s="315"/>
      <c r="E59" s="315"/>
      <c r="F59" s="315"/>
      <c r="G59" s="315"/>
      <c r="H59" s="315"/>
      <c r="I59" s="315"/>
      <c r="J59" s="315"/>
      <c r="K59" s="316"/>
      <c r="M59" s="135"/>
    </row>
    <row r="60" spans="2:13" s="13" customFormat="1" x14ac:dyDescent="0.25">
      <c r="B60" s="335"/>
      <c r="C60" s="317"/>
      <c r="D60" s="315"/>
      <c r="E60" s="315"/>
      <c r="F60" s="315"/>
      <c r="G60" s="315"/>
      <c r="H60" s="315"/>
      <c r="I60" s="315"/>
      <c r="J60" s="315"/>
      <c r="K60" s="316"/>
      <c r="M60" s="137"/>
    </row>
    <row r="61" spans="2:13" s="13" customFormat="1" x14ac:dyDescent="0.25">
      <c r="B61" s="335"/>
      <c r="C61" s="317"/>
      <c r="D61" s="315"/>
      <c r="E61" s="315"/>
      <c r="F61" s="315"/>
      <c r="G61" s="315"/>
      <c r="H61" s="315"/>
      <c r="I61" s="315"/>
      <c r="J61" s="315"/>
      <c r="K61" s="316"/>
    </row>
    <row r="62" spans="2:13" ht="6.75" customHeight="1" thickBot="1" x14ac:dyDescent="0.3">
      <c r="B62" s="337"/>
      <c r="C62" s="318"/>
      <c r="D62" s="319"/>
      <c r="E62" s="319"/>
      <c r="F62" s="319"/>
      <c r="G62" s="319"/>
      <c r="H62" s="319"/>
      <c r="I62" s="319"/>
      <c r="J62" s="319"/>
      <c r="K62" s="320"/>
    </row>
    <row r="63" spans="2:13" ht="6.75" customHeight="1" thickBot="1" x14ac:dyDescent="0.3">
      <c r="B63" s="45"/>
      <c r="C63" s="46"/>
      <c r="D63" s="46"/>
      <c r="E63" s="46"/>
      <c r="F63" s="46"/>
      <c r="G63" s="46"/>
      <c r="H63" s="46"/>
      <c r="I63" s="46"/>
      <c r="J63" s="60"/>
      <c r="K63" s="61"/>
    </row>
    <row r="64" spans="2:13" ht="6.75" customHeight="1" x14ac:dyDescent="0.25">
      <c r="B64" s="45"/>
      <c r="C64" s="46"/>
      <c r="D64" s="46"/>
      <c r="E64" s="46"/>
      <c r="F64" s="46"/>
      <c r="G64" s="46"/>
      <c r="H64" s="46"/>
      <c r="I64" s="46"/>
      <c r="J64" s="46"/>
      <c r="K64" s="47"/>
    </row>
    <row r="65" spans="1:11" s="13" customFormat="1" x14ac:dyDescent="0.25">
      <c r="B65" s="48" t="s">
        <v>2</v>
      </c>
      <c r="C65" s="236" t="s">
        <v>3</v>
      </c>
      <c r="D65" s="237"/>
      <c r="E65" s="237"/>
      <c r="F65" s="312" t="s">
        <v>4</v>
      </c>
      <c r="G65" s="312"/>
      <c r="H65" s="312" t="s">
        <v>5</v>
      </c>
      <c r="I65" s="312"/>
      <c r="J65" s="312" t="s">
        <v>6</v>
      </c>
      <c r="K65" s="313"/>
    </row>
    <row r="66" spans="1:11" ht="15" customHeight="1" x14ac:dyDescent="0.25">
      <c r="B66" s="65"/>
      <c r="C66" s="322"/>
      <c r="D66" s="323"/>
      <c r="E66" s="323"/>
      <c r="F66" s="324"/>
      <c r="G66" s="324"/>
      <c r="H66" s="324"/>
      <c r="I66" s="324"/>
      <c r="J66" s="325"/>
      <c r="K66" s="326"/>
    </row>
    <row r="67" spans="1:11" x14ac:dyDescent="0.25">
      <c r="B67" s="65"/>
      <c r="C67" s="322"/>
      <c r="D67" s="323"/>
      <c r="E67" s="323"/>
      <c r="F67" s="255"/>
      <c r="G67" s="257"/>
      <c r="H67" s="255"/>
      <c r="I67" s="257"/>
      <c r="J67" s="327"/>
      <c r="K67" s="258"/>
    </row>
    <row r="68" spans="1:11" ht="6.75" customHeight="1" thickBot="1" x14ac:dyDescent="0.3">
      <c r="A68" s="7"/>
      <c r="B68" s="4"/>
      <c r="C68" s="4"/>
      <c r="D68" s="4"/>
      <c r="E68" s="4"/>
      <c r="F68" s="4"/>
      <c r="G68" s="4"/>
      <c r="H68" s="4"/>
      <c r="I68" s="4"/>
      <c r="J68" s="4"/>
      <c r="K68" s="5"/>
    </row>
    <row r="69" spans="1:11" ht="6.75" customHeight="1" x14ac:dyDescent="0.25">
      <c r="B69" s="14"/>
      <c r="D69" s="62"/>
      <c r="K69" s="7"/>
    </row>
    <row r="70" spans="1:11" ht="14.25" customHeight="1" x14ac:dyDescent="0.25">
      <c r="B70" s="14"/>
      <c r="C70" s="62"/>
      <c r="K70" s="7"/>
    </row>
    <row r="71" spans="1:11" ht="29.25" customHeight="1" x14ac:dyDescent="0.25">
      <c r="B71" s="14"/>
      <c r="C71" s="254"/>
      <c r="D71" s="254"/>
      <c r="E71" s="254"/>
      <c r="F71" s="254"/>
      <c r="G71" s="254"/>
      <c r="H71" s="254"/>
      <c r="I71" s="254"/>
      <c r="J71" s="254"/>
      <c r="K71" s="321"/>
    </row>
    <row r="72" spans="1:11" ht="13.5" thickBot="1" x14ac:dyDescent="0.3">
      <c r="B72" s="63"/>
      <c r="C72" s="50"/>
      <c r="D72" s="50"/>
      <c r="E72" s="50"/>
      <c r="F72" s="50"/>
      <c r="G72" s="50"/>
      <c r="H72" s="50"/>
      <c r="I72" s="50"/>
      <c r="J72" s="50"/>
      <c r="K72" s="64"/>
    </row>
    <row r="73" spans="1:11" x14ac:dyDescent="0.25">
      <c r="B73" s="14"/>
      <c r="K73" s="7"/>
    </row>
    <row r="74" spans="1:11" x14ac:dyDescent="0.25">
      <c r="B74" s="14"/>
      <c r="K74" s="7"/>
    </row>
    <row r="75" spans="1:11" x14ac:dyDescent="0.25">
      <c r="B75" s="14"/>
      <c r="K75" s="7"/>
    </row>
    <row r="76" spans="1:11" x14ac:dyDescent="0.25">
      <c r="B76" s="14"/>
      <c r="K76" s="7"/>
    </row>
    <row r="77" spans="1:11" x14ac:dyDescent="0.25">
      <c r="B77" s="14"/>
      <c r="K77" s="7"/>
    </row>
    <row r="78" spans="1:11" x14ac:dyDescent="0.25">
      <c r="B78" s="14"/>
      <c r="K78" s="7"/>
    </row>
    <row r="79" spans="1:11" x14ac:dyDescent="0.25">
      <c r="B79" s="14"/>
      <c r="K79" s="7"/>
    </row>
    <row r="80" spans="1:11"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uO0o7adl7BUz9vSUZGC5V3EPcNmcknd8SSJE5x+owjvNaUudKBjlTKqcuyLku2N1sIZVz+I7m5YlD2OwH2vr6g==" saltValue="fKd9kyr0qVpycAfRD0MUtQ==" spinCount="100000" sheet="1" selectLockedCells="1"/>
  <mergeCells count="42">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 ref="C18:K27"/>
    <mergeCell ref="B11:D11"/>
    <mergeCell ref="E9:K9"/>
    <mergeCell ref="E15:K15"/>
    <mergeCell ref="E13:K13"/>
    <mergeCell ref="E11:K11"/>
    <mergeCell ref="B13:D13"/>
    <mergeCell ref="B15:D15"/>
    <mergeCell ref="C71:K71"/>
    <mergeCell ref="C66:E66"/>
    <mergeCell ref="F66:G66"/>
    <mergeCell ref="H66:I66"/>
    <mergeCell ref="J66:K66"/>
    <mergeCell ref="C67:E67"/>
    <mergeCell ref="F67:G67"/>
    <mergeCell ref="H67:I67"/>
    <mergeCell ref="J67:K67"/>
    <mergeCell ref="C65:E65"/>
    <mergeCell ref="F65:G65"/>
    <mergeCell ref="H65:I65"/>
    <mergeCell ref="J65:K65"/>
    <mergeCell ref="C57:K62"/>
    <mergeCell ref="B6:K6"/>
    <mergeCell ref="B7:D7"/>
    <mergeCell ref="E7:K7"/>
    <mergeCell ref="B9:D9"/>
    <mergeCell ref="B2:L5"/>
    <mergeCell ref="M56:M57"/>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Y38"/>
  <sheetViews>
    <sheetView showZeros="0" topLeftCell="A4" zoomScaleNormal="100" zoomScaleSheetLayoutView="115" workbookViewId="0">
      <selection activeCell="D8" sqref="D8:M8"/>
    </sheetView>
  </sheetViews>
  <sheetFormatPr defaultColWidth="9.140625" defaultRowHeight="12.75" x14ac:dyDescent="0.25"/>
  <cols>
    <col min="1" max="1" width="8.85546875" style="2" customWidth="1"/>
    <col min="2" max="2" width="6.710937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11" width="16.42578125" style="2" customWidth="1"/>
    <col min="12" max="12" width="21.42578125" style="2" customWidth="1"/>
    <col min="13" max="13" width="9.28515625" style="2" customWidth="1"/>
    <col min="14" max="14" width="2.28515625" style="2" customWidth="1"/>
    <col min="15" max="16384" width="9.140625" style="2"/>
  </cols>
  <sheetData>
    <row r="2" spans="1:25" ht="15.75" customHeight="1" x14ac:dyDescent="0.25">
      <c r="A2" s="274" t="s">
        <v>81</v>
      </c>
      <c r="B2" s="274"/>
      <c r="C2" s="274"/>
      <c r="D2" s="274"/>
      <c r="E2" s="274"/>
      <c r="F2" s="274"/>
      <c r="G2" s="274"/>
      <c r="H2" s="274"/>
      <c r="I2" s="274"/>
      <c r="J2" s="274"/>
      <c r="K2" s="274"/>
      <c r="L2" s="274"/>
      <c r="M2" s="274"/>
    </row>
    <row r="3" spans="1:25" ht="15" customHeight="1" x14ac:dyDescent="0.25">
      <c r="A3" s="274"/>
      <c r="B3" s="274"/>
      <c r="C3" s="274"/>
      <c r="D3" s="274"/>
      <c r="E3" s="274"/>
      <c r="F3" s="274"/>
      <c r="G3" s="274"/>
      <c r="H3" s="274"/>
      <c r="I3" s="274"/>
      <c r="J3" s="274"/>
      <c r="K3" s="274"/>
      <c r="L3" s="274"/>
      <c r="M3" s="274"/>
    </row>
    <row r="4" spans="1:25" ht="15" customHeight="1" x14ac:dyDescent="0.25">
      <c r="A4" s="274"/>
      <c r="B4" s="274"/>
      <c r="C4" s="274"/>
      <c r="D4" s="274"/>
      <c r="E4" s="274"/>
      <c r="F4" s="274"/>
      <c r="G4" s="274"/>
      <c r="H4" s="274"/>
      <c r="I4" s="274"/>
      <c r="J4" s="274"/>
      <c r="K4" s="274"/>
      <c r="L4" s="274"/>
      <c r="M4" s="274"/>
    </row>
    <row r="5" spans="1:25" ht="15" customHeight="1" x14ac:dyDescent="0.25">
      <c r="A5" s="274"/>
      <c r="B5" s="274"/>
      <c r="C5" s="274"/>
      <c r="D5" s="274"/>
      <c r="E5" s="274"/>
      <c r="F5" s="274"/>
      <c r="G5" s="274"/>
      <c r="H5" s="274"/>
      <c r="I5" s="274"/>
      <c r="J5" s="274"/>
      <c r="K5" s="274"/>
      <c r="L5" s="274"/>
      <c r="M5" s="274"/>
    </row>
    <row r="6" spans="1:25" ht="6" customHeight="1" x14ac:dyDescent="0.25">
      <c r="A6" s="274"/>
      <c r="B6" s="274"/>
      <c r="C6" s="274"/>
      <c r="D6" s="274"/>
      <c r="E6" s="274"/>
      <c r="F6" s="274"/>
      <c r="G6" s="274"/>
      <c r="H6" s="274"/>
      <c r="I6" s="274"/>
      <c r="J6" s="274"/>
      <c r="K6" s="274"/>
      <c r="L6" s="274"/>
      <c r="M6" s="274"/>
    </row>
    <row r="7" spans="1:25" ht="46.9" customHeight="1" thickBot="1" x14ac:dyDescent="0.3">
      <c r="A7" s="355" t="s">
        <v>84</v>
      </c>
      <c r="B7" s="355"/>
      <c r="C7" s="355"/>
      <c r="D7" s="355"/>
      <c r="E7" s="355"/>
      <c r="F7" s="355"/>
      <c r="G7" s="355"/>
      <c r="H7" s="355"/>
      <c r="I7" s="355"/>
      <c r="J7" s="355"/>
      <c r="K7" s="355"/>
      <c r="L7" s="355"/>
      <c r="M7" s="355"/>
      <c r="O7" s="135"/>
      <c r="P7" s="135"/>
      <c r="Q7" s="135"/>
      <c r="R7" s="135"/>
      <c r="S7" s="135"/>
      <c r="T7" s="135"/>
      <c r="U7" s="135"/>
      <c r="V7" s="135"/>
      <c r="W7" s="135"/>
      <c r="X7" s="135"/>
      <c r="Y7" s="135"/>
    </row>
    <row r="8" spans="1:25" ht="15" customHeight="1" x14ac:dyDescent="0.25">
      <c r="A8" s="284" t="s">
        <v>7</v>
      </c>
      <c r="B8" s="285"/>
      <c r="C8" s="285"/>
      <c r="D8" s="356">
        <f>'Cost Estimate'!D8:K8</f>
        <v>0</v>
      </c>
      <c r="E8" s="357"/>
      <c r="F8" s="357"/>
      <c r="G8" s="357"/>
      <c r="H8" s="357"/>
      <c r="I8" s="357"/>
      <c r="J8" s="357"/>
      <c r="K8" s="357"/>
      <c r="L8" s="357"/>
      <c r="M8" s="358"/>
      <c r="O8" s="304"/>
      <c r="P8" s="304"/>
      <c r="Q8" s="304"/>
      <c r="R8" s="304"/>
      <c r="S8" s="304"/>
      <c r="T8" s="304"/>
      <c r="U8" s="304"/>
      <c r="V8" s="304"/>
      <c r="W8" s="304"/>
      <c r="X8" s="304"/>
      <c r="Y8" s="304"/>
    </row>
    <row r="9" spans="1:25" ht="6.75" customHeight="1" x14ac:dyDescent="0.25">
      <c r="A9" s="177"/>
      <c r="B9" s="178"/>
      <c r="C9" s="178"/>
      <c r="D9" s="178"/>
      <c r="E9" s="178"/>
      <c r="F9" s="178"/>
      <c r="G9" s="178"/>
      <c r="H9" s="178"/>
      <c r="I9" s="178"/>
      <c r="J9" s="178"/>
      <c r="K9" s="178"/>
      <c r="L9" s="178"/>
      <c r="M9" s="179"/>
      <c r="O9" s="135"/>
      <c r="P9" s="135"/>
      <c r="Q9" s="135"/>
      <c r="R9" s="135"/>
      <c r="S9" s="135"/>
      <c r="T9" s="135"/>
      <c r="U9" s="135"/>
      <c r="V9" s="135"/>
      <c r="W9" s="135"/>
      <c r="X9" s="135"/>
      <c r="Y9" s="135"/>
    </row>
    <row r="10" spans="1:25" ht="15" customHeight="1" x14ac:dyDescent="0.25">
      <c r="A10" s="198" t="s">
        <v>48</v>
      </c>
      <c r="B10" s="171"/>
      <c r="C10" s="171"/>
      <c r="D10" s="351">
        <f>'Cost Estimate'!D10</f>
        <v>0</v>
      </c>
      <c r="E10" s="359"/>
      <c r="F10" s="171" t="s">
        <v>49</v>
      </c>
      <c r="G10" s="171"/>
      <c r="H10" s="171"/>
      <c r="I10" s="171"/>
      <c r="J10" s="151"/>
      <c r="K10" s="151"/>
      <c r="L10" s="349">
        <f>'Cost Estimate'!J10</f>
        <v>0</v>
      </c>
      <c r="M10" s="350"/>
      <c r="O10" s="304"/>
      <c r="P10" s="304"/>
      <c r="Q10" s="304"/>
      <c r="R10" s="304"/>
      <c r="S10" s="304"/>
      <c r="T10" s="304"/>
      <c r="U10" s="304"/>
      <c r="V10" s="304"/>
      <c r="W10" s="304"/>
      <c r="X10" s="304"/>
      <c r="Y10" s="304"/>
    </row>
    <row r="11" spans="1:25" ht="6.75" customHeight="1" x14ac:dyDescent="0.25">
      <c r="A11" s="177"/>
      <c r="B11" s="178"/>
      <c r="C11" s="178"/>
      <c r="D11" s="178"/>
      <c r="E11" s="178"/>
      <c r="F11" s="178"/>
      <c r="G11" s="178"/>
      <c r="H11" s="178"/>
      <c r="I11" s="178"/>
      <c r="J11" s="178"/>
      <c r="K11" s="178"/>
      <c r="L11" s="178"/>
      <c r="M11" s="179"/>
      <c r="O11" s="135"/>
      <c r="P11" s="135"/>
      <c r="Q11" s="135"/>
      <c r="R11" s="135"/>
      <c r="S11" s="135"/>
      <c r="T11" s="135"/>
      <c r="U11" s="135"/>
      <c r="V11" s="135"/>
      <c r="W11" s="135"/>
      <c r="X11" s="135"/>
      <c r="Y11" s="135"/>
    </row>
    <row r="12" spans="1:25" ht="15" customHeight="1" x14ac:dyDescent="0.25">
      <c r="A12" s="198" t="s">
        <v>60</v>
      </c>
      <c r="B12" s="171"/>
      <c r="C12" s="171"/>
      <c r="D12" s="351">
        <f>'Cost Estimate'!D12</f>
        <v>0</v>
      </c>
      <c r="E12" s="359"/>
      <c r="F12" s="174" t="s">
        <v>38</v>
      </c>
      <c r="G12" s="175"/>
      <c r="H12" s="175"/>
      <c r="I12" s="175"/>
      <c r="J12" s="157"/>
      <c r="K12" s="157"/>
      <c r="L12" s="349">
        <f>'Cost Estimate'!J12</f>
        <v>0</v>
      </c>
      <c r="M12" s="350"/>
      <c r="O12" s="304"/>
      <c r="P12" s="304"/>
      <c r="Q12" s="304"/>
      <c r="R12" s="304"/>
      <c r="S12" s="304"/>
      <c r="T12" s="304"/>
      <c r="U12" s="304"/>
      <c r="V12" s="304"/>
      <c r="W12" s="304"/>
      <c r="X12" s="304"/>
      <c r="Y12" s="304"/>
    </row>
    <row r="13" spans="1:25" ht="6.75" customHeight="1" x14ac:dyDescent="0.25">
      <c r="A13" s="177"/>
      <c r="B13" s="178"/>
      <c r="C13" s="178"/>
      <c r="D13" s="178"/>
      <c r="E13" s="178"/>
      <c r="F13" s="178"/>
      <c r="G13" s="178"/>
      <c r="H13" s="178"/>
      <c r="I13" s="178"/>
      <c r="J13" s="178"/>
      <c r="K13" s="178"/>
      <c r="L13" s="178"/>
      <c r="M13" s="179"/>
      <c r="O13" s="135"/>
      <c r="P13" s="135"/>
      <c r="Q13" s="135"/>
      <c r="R13" s="135"/>
      <c r="S13" s="135"/>
      <c r="T13" s="135"/>
      <c r="U13" s="135"/>
      <c r="V13" s="135"/>
      <c r="W13" s="135"/>
      <c r="X13" s="135"/>
      <c r="Y13" s="135"/>
    </row>
    <row r="14" spans="1:25" ht="14.45" customHeight="1" x14ac:dyDescent="0.25">
      <c r="A14" s="198" t="s">
        <v>37</v>
      </c>
      <c r="B14" s="171"/>
      <c r="C14" s="171"/>
      <c r="D14" s="351">
        <f>'Cost Estimate'!D14</f>
        <v>0</v>
      </c>
      <c r="E14" s="352"/>
      <c r="F14" s="175" t="s">
        <v>31</v>
      </c>
      <c r="G14" s="175"/>
      <c r="H14" s="175"/>
      <c r="I14" s="175"/>
      <c r="J14" s="157"/>
      <c r="K14" s="157"/>
      <c r="L14" s="349">
        <f>'Cost Estimate'!J14</f>
        <v>0</v>
      </c>
      <c r="M14" s="350"/>
      <c r="O14" s="304"/>
      <c r="P14" s="304"/>
      <c r="Q14" s="304"/>
      <c r="R14" s="304"/>
      <c r="S14" s="304"/>
      <c r="T14" s="304"/>
      <c r="U14" s="304"/>
      <c r="V14" s="304"/>
      <c r="W14" s="304"/>
      <c r="X14" s="304"/>
      <c r="Y14" s="304"/>
    </row>
    <row r="15" spans="1:25" ht="13.5" thickBot="1" x14ac:dyDescent="0.3">
      <c r="A15" s="3"/>
      <c r="B15" s="4"/>
      <c r="C15" s="4"/>
      <c r="D15" s="4"/>
      <c r="E15" s="4"/>
      <c r="F15" s="4"/>
      <c r="G15" s="4"/>
      <c r="H15" s="4"/>
      <c r="I15" s="4"/>
      <c r="J15" s="4"/>
      <c r="K15" s="4"/>
      <c r="L15" s="4"/>
      <c r="M15" s="5"/>
      <c r="O15" s="135"/>
      <c r="P15" s="135"/>
      <c r="Q15" s="135"/>
      <c r="R15" s="135"/>
      <c r="S15" s="135"/>
      <c r="T15" s="135"/>
      <c r="U15" s="135"/>
      <c r="V15" s="135"/>
      <c r="W15" s="135"/>
      <c r="X15" s="135"/>
      <c r="Y15" s="135"/>
    </row>
    <row r="16" spans="1:25" s="13" customFormat="1" ht="15" x14ac:dyDescent="0.25">
      <c r="A16" s="9">
        <v>1</v>
      </c>
      <c r="B16" s="10" t="s">
        <v>80</v>
      </c>
      <c r="C16" s="11"/>
      <c r="D16" s="11"/>
      <c r="E16" s="11"/>
      <c r="F16" s="11"/>
      <c r="G16" s="11"/>
      <c r="H16" s="11"/>
      <c r="I16" s="159" t="s">
        <v>149</v>
      </c>
      <c r="J16" s="159" t="s">
        <v>146</v>
      </c>
      <c r="K16" s="160" t="s">
        <v>147</v>
      </c>
      <c r="L16" s="353" t="s">
        <v>148</v>
      </c>
      <c r="M16" s="354"/>
      <c r="O16" s="137"/>
      <c r="P16" s="137"/>
      <c r="Q16" s="137"/>
      <c r="R16" s="137"/>
      <c r="S16" s="137"/>
      <c r="T16" s="137"/>
      <c r="U16" s="137"/>
      <c r="V16" s="137"/>
      <c r="W16" s="137"/>
      <c r="X16" s="137"/>
      <c r="Y16" s="137"/>
    </row>
    <row r="17" spans="1:25" ht="15" customHeight="1" x14ac:dyDescent="0.25">
      <c r="A17" s="14"/>
      <c r="B17" s="17" t="s">
        <v>66</v>
      </c>
      <c r="C17" s="242" t="s">
        <v>73</v>
      </c>
      <c r="D17" s="243"/>
      <c r="E17" s="244"/>
      <c r="F17" s="347">
        <v>1</v>
      </c>
      <c r="G17" s="347"/>
      <c r="H17" s="18" t="s">
        <v>51</v>
      </c>
      <c r="I17" s="68">
        <f>'Cost Estimate'!J34</f>
        <v>0</v>
      </c>
      <c r="J17" s="162">
        <v>23</v>
      </c>
      <c r="K17" s="163">
        <f>I17/100*J17</f>
        <v>0</v>
      </c>
      <c r="L17" s="203">
        <f t="shared" ref="L17:L23" si="0">K17+I17</f>
        <v>0</v>
      </c>
      <c r="M17" s="204"/>
      <c r="O17" s="304"/>
      <c r="P17" s="304"/>
      <c r="Q17" s="304"/>
      <c r="R17" s="304"/>
      <c r="S17" s="304"/>
      <c r="T17" s="304"/>
      <c r="U17" s="304"/>
      <c r="V17" s="304"/>
      <c r="W17" s="304"/>
      <c r="X17" s="304"/>
      <c r="Y17" s="304"/>
    </row>
    <row r="18" spans="1:25" ht="15" customHeight="1" x14ac:dyDescent="0.25">
      <c r="A18" s="14"/>
      <c r="B18" s="17" t="s">
        <v>67</v>
      </c>
      <c r="C18" s="242" t="s">
        <v>79</v>
      </c>
      <c r="D18" s="243"/>
      <c r="E18" s="244"/>
      <c r="F18" s="347">
        <v>1</v>
      </c>
      <c r="G18" s="347"/>
      <c r="H18" s="18" t="s">
        <v>51</v>
      </c>
      <c r="I18" s="68">
        <f>'Cost Estimate'!J35</f>
        <v>0</v>
      </c>
      <c r="J18" s="162">
        <v>23</v>
      </c>
      <c r="K18" s="163">
        <f t="shared" ref="K18:K29" si="1">I18/100*J18</f>
        <v>0</v>
      </c>
      <c r="L18" s="203">
        <f t="shared" si="0"/>
        <v>0</v>
      </c>
      <c r="M18" s="204"/>
      <c r="O18" s="304"/>
      <c r="P18" s="304"/>
      <c r="Q18" s="304"/>
      <c r="R18" s="304"/>
      <c r="S18" s="304"/>
      <c r="T18" s="304"/>
      <c r="U18" s="304"/>
      <c r="V18" s="304"/>
      <c r="W18" s="304"/>
      <c r="X18" s="304"/>
      <c r="Y18" s="304"/>
    </row>
    <row r="19" spans="1:25" ht="15" customHeight="1" x14ac:dyDescent="0.25">
      <c r="A19" s="14"/>
      <c r="B19" s="17" t="s">
        <v>68</v>
      </c>
      <c r="C19" s="242" t="s">
        <v>74</v>
      </c>
      <c r="D19" s="243"/>
      <c r="E19" s="244"/>
      <c r="F19" s="347">
        <v>1</v>
      </c>
      <c r="G19" s="347"/>
      <c r="H19" s="18" t="s">
        <v>51</v>
      </c>
      <c r="I19" s="68">
        <f>'Cost Estimate'!J36</f>
        <v>0</v>
      </c>
      <c r="J19" s="162">
        <v>23</v>
      </c>
      <c r="K19" s="163">
        <f t="shared" si="1"/>
        <v>0</v>
      </c>
      <c r="L19" s="203">
        <f t="shared" si="0"/>
        <v>0</v>
      </c>
      <c r="M19" s="204"/>
      <c r="O19" s="304"/>
      <c r="P19" s="304"/>
      <c r="Q19" s="304"/>
      <c r="R19" s="304"/>
      <c r="S19" s="304"/>
      <c r="T19" s="304"/>
      <c r="U19" s="304"/>
      <c r="V19" s="304"/>
      <c r="W19" s="304"/>
      <c r="X19" s="304"/>
      <c r="Y19" s="304"/>
    </row>
    <row r="20" spans="1:25" ht="15" customHeight="1" x14ac:dyDescent="0.25">
      <c r="A20" s="14"/>
      <c r="B20" s="17" t="s">
        <v>69</v>
      </c>
      <c r="C20" s="242" t="s">
        <v>75</v>
      </c>
      <c r="D20" s="243"/>
      <c r="E20" s="244"/>
      <c r="F20" s="347">
        <v>1</v>
      </c>
      <c r="G20" s="347"/>
      <c r="H20" s="18" t="s">
        <v>51</v>
      </c>
      <c r="I20" s="68">
        <f>'Cost Estimate'!J37</f>
        <v>0</v>
      </c>
      <c r="J20" s="162">
        <v>23</v>
      </c>
      <c r="K20" s="163">
        <f t="shared" si="1"/>
        <v>0</v>
      </c>
      <c r="L20" s="203">
        <f t="shared" si="0"/>
        <v>0</v>
      </c>
      <c r="M20" s="204"/>
      <c r="O20" s="304"/>
      <c r="P20" s="304"/>
      <c r="Q20" s="304"/>
      <c r="R20" s="304"/>
      <c r="S20" s="304"/>
      <c r="T20" s="304"/>
      <c r="U20" s="304"/>
      <c r="V20" s="304"/>
      <c r="W20" s="304"/>
      <c r="X20" s="304"/>
      <c r="Y20" s="304"/>
    </row>
    <row r="21" spans="1:25" ht="15" customHeight="1" x14ac:dyDescent="0.25">
      <c r="A21" s="14"/>
      <c r="B21" s="17" t="s">
        <v>70</v>
      </c>
      <c r="C21" s="242" t="s">
        <v>76</v>
      </c>
      <c r="D21" s="243"/>
      <c r="E21" s="244"/>
      <c r="F21" s="347">
        <v>1</v>
      </c>
      <c r="G21" s="347"/>
      <c r="H21" s="18" t="s">
        <v>51</v>
      </c>
      <c r="I21" s="68">
        <f>'Cost Estimate'!J38</f>
        <v>0</v>
      </c>
      <c r="J21" s="162">
        <v>23</v>
      </c>
      <c r="K21" s="163">
        <f t="shared" si="1"/>
        <v>0</v>
      </c>
      <c r="L21" s="203">
        <f t="shared" si="0"/>
        <v>0</v>
      </c>
      <c r="M21" s="204"/>
      <c r="O21" s="304"/>
      <c r="P21" s="304"/>
      <c r="Q21" s="304"/>
      <c r="R21" s="304"/>
      <c r="S21" s="304"/>
      <c r="T21" s="304"/>
      <c r="U21" s="304"/>
      <c r="V21" s="304"/>
      <c r="W21" s="304"/>
      <c r="X21" s="304"/>
      <c r="Y21" s="304"/>
    </row>
    <row r="22" spans="1:25" ht="15" customHeight="1" x14ac:dyDescent="0.25">
      <c r="A22" s="14"/>
      <c r="B22" s="17" t="s">
        <v>71</v>
      </c>
      <c r="C22" s="242" t="s">
        <v>77</v>
      </c>
      <c r="D22" s="243"/>
      <c r="E22" s="244"/>
      <c r="F22" s="347">
        <v>1</v>
      </c>
      <c r="G22" s="347"/>
      <c r="H22" s="18" t="s">
        <v>51</v>
      </c>
      <c r="I22" s="68">
        <f>SUM('Cost Estimate'!J39:K39)</f>
        <v>0</v>
      </c>
      <c r="J22" s="162">
        <v>23</v>
      </c>
      <c r="K22" s="163">
        <f t="shared" si="1"/>
        <v>0</v>
      </c>
      <c r="L22" s="203">
        <f t="shared" si="0"/>
        <v>0</v>
      </c>
      <c r="M22" s="204"/>
      <c r="O22" s="304"/>
      <c r="P22" s="304"/>
      <c r="Q22" s="304"/>
      <c r="R22" s="304"/>
      <c r="S22" s="304"/>
      <c r="T22" s="304"/>
      <c r="U22" s="304"/>
      <c r="V22" s="304"/>
      <c r="W22" s="304"/>
      <c r="X22" s="304"/>
      <c r="Y22" s="304"/>
    </row>
    <row r="23" spans="1:25" ht="15" customHeight="1" x14ac:dyDescent="0.25">
      <c r="A23" s="14"/>
      <c r="B23" s="17" t="s">
        <v>72</v>
      </c>
      <c r="C23" s="242" t="s">
        <v>78</v>
      </c>
      <c r="D23" s="243"/>
      <c r="E23" s="244"/>
      <c r="F23" s="347">
        <v>1</v>
      </c>
      <c r="G23" s="347"/>
      <c r="H23" s="18" t="s">
        <v>51</v>
      </c>
      <c r="I23" s="165">
        <f>SUM('Cost Estimate'!J40:K40)</f>
        <v>0</v>
      </c>
      <c r="J23" s="166">
        <v>23</v>
      </c>
      <c r="K23" s="163">
        <f t="shared" ref="K23:K26" si="2">I23/100*J23</f>
        <v>0</v>
      </c>
      <c r="L23" s="203">
        <f t="shared" si="0"/>
        <v>0</v>
      </c>
      <c r="M23" s="204"/>
      <c r="O23" s="304"/>
      <c r="P23" s="304"/>
      <c r="Q23" s="304"/>
      <c r="R23" s="304"/>
      <c r="S23" s="304"/>
      <c r="T23" s="304"/>
      <c r="U23" s="304"/>
      <c r="V23" s="304"/>
      <c r="W23" s="304"/>
      <c r="X23" s="304"/>
      <c r="Y23" s="304"/>
    </row>
    <row r="24" spans="1:25" ht="15" customHeight="1" x14ac:dyDescent="0.25">
      <c r="A24" s="14"/>
      <c r="B24" s="17" t="s">
        <v>150</v>
      </c>
      <c r="C24" s="242" t="s">
        <v>154</v>
      </c>
      <c r="D24" s="243"/>
      <c r="E24" s="244"/>
      <c r="F24" s="347">
        <v>1</v>
      </c>
      <c r="G24" s="347"/>
      <c r="H24" s="18" t="s">
        <v>51</v>
      </c>
      <c r="I24" s="165">
        <f>SUM('Cost Estimate'!J41:K41)</f>
        <v>0</v>
      </c>
      <c r="J24" s="167">
        <v>13.5</v>
      </c>
      <c r="K24" s="161">
        <f t="shared" ref="K24" si="3">I24/100*J24</f>
        <v>0</v>
      </c>
      <c r="L24" s="203">
        <f t="shared" ref="L24" si="4">K24+I24</f>
        <v>0</v>
      </c>
      <c r="M24" s="204"/>
      <c r="O24" s="158"/>
      <c r="P24" s="158"/>
      <c r="Q24" s="158"/>
      <c r="R24" s="158"/>
      <c r="S24" s="158"/>
      <c r="T24" s="158"/>
      <c r="U24" s="158"/>
      <c r="V24" s="158"/>
      <c r="W24" s="158"/>
      <c r="X24" s="158"/>
      <c r="Y24" s="158"/>
    </row>
    <row r="25" spans="1:25" ht="15" customHeight="1" x14ac:dyDescent="0.25">
      <c r="A25" s="14"/>
      <c r="B25" s="17" t="s">
        <v>157</v>
      </c>
      <c r="C25" s="242" t="s">
        <v>152</v>
      </c>
      <c r="D25" s="243"/>
      <c r="E25" s="244"/>
      <c r="F25" s="347">
        <v>1</v>
      </c>
      <c r="G25" s="347"/>
      <c r="H25" s="18" t="s">
        <v>51</v>
      </c>
      <c r="I25" s="165">
        <f>SUM('Cost Estimate'!J42:K42)</f>
        <v>0</v>
      </c>
      <c r="J25" s="167"/>
      <c r="K25" s="161"/>
      <c r="L25" s="203">
        <f>K25+I25</f>
        <v>0</v>
      </c>
      <c r="M25" s="204"/>
      <c r="O25" s="158"/>
      <c r="P25" s="158"/>
      <c r="Q25" s="158"/>
      <c r="R25" s="158"/>
      <c r="S25" s="158"/>
      <c r="T25" s="158"/>
      <c r="U25" s="158"/>
      <c r="V25" s="158"/>
      <c r="W25" s="158"/>
      <c r="X25" s="158"/>
      <c r="Y25" s="158"/>
    </row>
    <row r="26" spans="1:25" ht="18.75" customHeight="1" x14ac:dyDescent="0.25">
      <c r="A26" s="14"/>
      <c r="B26" s="17" t="s">
        <v>158</v>
      </c>
      <c r="C26" s="242" t="s">
        <v>151</v>
      </c>
      <c r="D26" s="243"/>
      <c r="E26" s="244"/>
      <c r="F26" s="347">
        <v>1</v>
      </c>
      <c r="G26" s="347"/>
      <c r="H26" s="18" t="s">
        <v>51</v>
      </c>
      <c r="I26" s="165">
        <f>SUM('Cost Estimate'!J31:K31)</f>
        <v>0</v>
      </c>
      <c r="J26" s="167">
        <v>13.5</v>
      </c>
      <c r="K26" s="161">
        <f t="shared" si="2"/>
        <v>0</v>
      </c>
      <c r="L26" s="203">
        <f>K26+I26</f>
        <v>0</v>
      </c>
      <c r="M26" s="204"/>
      <c r="O26" s="304"/>
      <c r="P26" s="304"/>
      <c r="Q26" s="304"/>
      <c r="R26" s="304"/>
      <c r="S26" s="304"/>
      <c r="T26" s="304"/>
      <c r="U26" s="304"/>
      <c r="V26" s="304"/>
      <c r="W26" s="304"/>
      <c r="X26" s="304"/>
      <c r="Y26" s="304"/>
    </row>
    <row r="27" spans="1:25" ht="15" customHeight="1" x14ac:dyDescent="0.25">
      <c r="A27" s="14"/>
      <c r="B27" s="17" t="s">
        <v>159</v>
      </c>
      <c r="C27" s="242" t="s">
        <v>155</v>
      </c>
      <c r="D27" s="243"/>
      <c r="E27" s="244"/>
      <c r="F27" s="347">
        <v>1</v>
      </c>
      <c r="G27" s="347"/>
      <c r="H27" s="18" t="s">
        <v>51</v>
      </c>
      <c r="I27" s="165">
        <f>SUM('Cost Estimate'!J45:K45)</f>
        <v>0</v>
      </c>
      <c r="J27" s="167">
        <v>13.5</v>
      </c>
      <c r="K27" s="161">
        <f t="shared" ref="K27" si="5">I27/100*J27</f>
        <v>0</v>
      </c>
      <c r="L27" s="203">
        <f>K27+I27</f>
        <v>0</v>
      </c>
      <c r="M27" s="204"/>
      <c r="O27" s="158"/>
      <c r="P27" s="158"/>
      <c r="Q27" s="158"/>
      <c r="R27" s="158"/>
      <c r="S27" s="158"/>
      <c r="T27" s="158"/>
      <c r="U27" s="158"/>
      <c r="V27" s="158"/>
      <c r="W27" s="158"/>
      <c r="X27" s="158"/>
      <c r="Y27" s="158"/>
    </row>
    <row r="28" spans="1:25" ht="15" customHeight="1" x14ac:dyDescent="0.25">
      <c r="A28" s="14"/>
      <c r="B28" s="17" t="s">
        <v>160</v>
      </c>
      <c r="C28" s="242" t="s">
        <v>156</v>
      </c>
      <c r="D28" s="243"/>
      <c r="E28" s="244"/>
      <c r="F28" s="347">
        <v>1</v>
      </c>
      <c r="G28" s="347"/>
      <c r="H28" s="18" t="s">
        <v>51</v>
      </c>
      <c r="I28" s="165">
        <f>SUM('Cost Estimate'!J46:K46)</f>
        <v>0</v>
      </c>
      <c r="J28" s="167">
        <v>13.5</v>
      </c>
      <c r="K28" s="161">
        <f>I28/100*J28</f>
        <v>0</v>
      </c>
      <c r="L28" s="203">
        <f>K28+I28</f>
        <v>0</v>
      </c>
      <c r="M28" s="204"/>
      <c r="O28" s="304"/>
      <c r="P28" s="304"/>
      <c r="Q28" s="304"/>
      <c r="R28" s="304"/>
      <c r="S28" s="304"/>
      <c r="T28" s="304"/>
      <c r="U28" s="304"/>
      <c r="V28" s="304"/>
      <c r="W28" s="304"/>
      <c r="X28" s="304"/>
      <c r="Y28" s="304"/>
    </row>
    <row r="29" spans="1:25" ht="15" customHeight="1" x14ac:dyDescent="0.25">
      <c r="A29" s="14"/>
      <c r="B29" s="17" t="s">
        <v>161</v>
      </c>
      <c r="C29" s="242" t="s">
        <v>153</v>
      </c>
      <c r="D29" s="243"/>
      <c r="E29" s="244"/>
      <c r="F29" s="348">
        <v>1</v>
      </c>
      <c r="G29" s="348"/>
      <c r="H29" s="156" t="s">
        <v>51</v>
      </c>
      <c r="I29" s="168">
        <f>SUM('Cost Estimate'!J47:K47)</f>
        <v>0</v>
      </c>
      <c r="J29" s="167">
        <v>13.5</v>
      </c>
      <c r="K29" s="161">
        <f t="shared" si="1"/>
        <v>0</v>
      </c>
      <c r="L29" s="203">
        <f>K29+I29</f>
        <v>0</v>
      </c>
      <c r="M29" s="204"/>
      <c r="O29" s="304"/>
      <c r="P29" s="304"/>
      <c r="Q29" s="304"/>
      <c r="R29" s="304"/>
      <c r="S29" s="304"/>
      <c r="T29" s="304"/>
      <c r="U29" s="304"/>
      <c r="V29" s="304"/>
      <c r="W29" s="304"/>
      <c r="X29" s="304"/>
      <c r="Y29" s="304"/>
    </row>
    <row r="30" spans="1:25" ht="18.75" customHeight="1" x14ac:dyDescent="0.25">
      <c r="A30" s="14"/>
      <c r="B30" s="153"/>
      <c r="C30" s="154"/>
      <c r="D30" s="154"/>
      <c r="E30" s="154"/>
      <c r="F30" s="360" t="s">
        <v>162</v>
      </c>
      <c r="G30" s="361"/>
      <c r="H30" s="362"/>
      <c r="I30" s="164">
        <f>SUM(I17:I29)</f>
        <v>0</v>
      </c>
      <c r="J30" s="154"/>
      <c r="K30" s="154"/>
      <c r="L30" s="154"/>
      <c r="M30" s="155"/>
    </row>
    <row r="31" spans="1:25" ht="15" customHeight="1" x14ac:dyDescent="0.25">
      <c r="A31" s="14"/>
      <c r="B31" s="367" t="s">
        <v>112</v>
      </c>
      <c r="C31" s="368"/>
      <c r="D31" s="368"/>
      <c r="E31" s="368"/>
      <c r="F31" s="368"/>
      <c r="G31" s="368"/>
      <c r="H31" s="368"/>
      <c r="I31" s="368"/>
      <c r="J31" s="369"/>
      <c r="K31" s="370"/>
      <c r="L31" s="345">
        <f>SUM('Cost Estimate'!J54:K55)</f>
        <v>0</v>
      </c>
      <c r="M31" s="346"/>
      <c r="O31" s="304"/>
      <c r="P31" s="304"/>
      <c r="Q31" s="304"/>
      <c r="R31" s="304"/>
    </row>
    <row r="32" spans="1:25" ht="5.25" customHeight="1" x14ac:dyDescent="0.25">
      <c r="A32" s="14"/>
      <c r="B32" s="109"/>
      <c r="C32" s="110"/>
      <c r="D32" s="110"/>
      <c r="E32" s="110"/>
      <c r="F32" s="110"/>
      <c r="G32" s="110"/>
      <c r="H32" s="110"/>
      <c r="I32" s="110"/>
      <c r="J32" s="152"/>
      <c r="K32" s="152"/>
      <c r="L32" s="138"/>
      <c r="M32" s="108"/>
    </row>
    <row r="33" spans="1:25" ht="15" customHeight="1" thickBot="1" x14ac:dyDescent="0.3">
      <c r="A33" s="14"/>
      <c r="B33" s="363" t="s">
        <v>55</v>
      </c>
      <c r="C33" s="364"/>
      <c r="D33" s="364"/>
      <c r="E33" s="364"/>
      <c r="F33" s="364"/>
      <c r="G33" s="364"/>
      <c r="H33" s="364"/>
      <c r="I33" s="364"/>
      <c r="J33" s="365"/>
      <c r="K33" s="366"/>
      <c r="L33" s="219">
        <f>SUM(L17:M32)</f>
        <v>0</v>
      </c>
      <c r="M33" s="220"/>
      <c r="O33" s="304"/>
      <c r="P33" s="304"/>
      <c r="Q33" s="304"/>
      <c r="R33" s="304"/>
      <c r="S33" s="304"/>
      <c r="T33" s="304"/>
      <c r="U33" s="304"/>
      <c r="V33" s="304"/>
      <c r="W33" s="304"/>
      <c r="X33" s="304"/>
      <c r="Y33" s="304"/>
    </row>
    <row r="34" spans="1:25" ht="6.75" customHeight="1" x14ac:dyDescent="0.25">
      <c r="A34" s="45"/>
      <c r="B34" s="46"/>
      <c r="C34" s="49"/>
      <c r="D34" s="46"/>
      <c r="E34" s="46"/>
      <c r="F34" s="46"/>
      <c r="G34" s="46"/>
      <c r="H34" s="46"/>
      <c r="I34" s="46"/>
      <c r="J34" s="46"/>
      <c r="K34" s="46"/>
      <c r="L34" s="46"/>
      <c r="M34" s="47"/>
    </row>
    <row r="35" spans="1:25" ht="53.25" customHeight="1" thickBot="1" x14ac:dyDescent="0.3">
      <c r="A35" s="66" t="s">
        <v>23</v>
      </c>
      <c r="B35" s="261" t="s">
        <v>82</v>
      </c>
      <c r="C35" s="261"/>
      <c r="D35" s="261"/>
      <c r="E35" s="261"/>
      <c r="F35" s="261"/>
      <c r="G35" s="261"/>
      <c r="H35" s="261"/>
      <c r="I35" s="261"/>
      <c r="J35" s="261"/>
      <c r="K35" s="261"/>
      <c r="L35" s="261"/>
      <c r="M35" s="262"/>
    </row>
    <row r="36" spans="1:25" ht="11.1" customHeight="1" x14ac:dyDescent="0.25">
      <c r="B36" s="254"/>
      <c r="C36" s="254"/>
      <c r="D36" s="254"/>
      <c r="E36" s="254"/>
      <c r="F36" s="254"/>
      <c r="G36" s="254"/>
      <c r="H36" s="254"/>
      <c r="I36" s="254"/>
      <c r="J36" s="254"/>
      <c r="K36" s="254"/>
      <c r="L36" s="254"/>
      <c r="M36" s="254"/>
    </row>
    <row r="37" spans="1:25" x14ac:dyDescent="0.25">
      <c r="B37" s="254"/>
      <c r="C37" s="254"/>
      <c r="D37" s="254"/>
      <c r="E37" s="254"/>
      <c r="F37" s="254"/>
      <c r="G37" s="254"/>
      <c r="H37" s="254"/>
      <c r="I37" s="254"/>
      <c r="J37" s="254"/>
      <c r="K37" s="254"/>
      <c r="L37" s="254"/>
      <c r="M37" s="254"/>
    </row>
    <row r="38" spans="1:25" ht="12" customHeight="1" x14ac:dyDescent="0.25">
      <c r="B38" s="254"/>
      <c r="C38" s="254"/>
      <c r="D38" s="254"/>
      <c r="E38" s="254"/>
      <c r="F38" s="254"/>
      <c r="G38" s="254"/>
      <c r="H38" s="254"/>
      <c r="I38" s="254"/>
      <c r="J38" s="254"/>
      <c r="K38" s="254"/>
      <c r="L38" s="254"/>
      <c r="M38" s="254"/>
    </row>
  </sheetData>
  <sheetProtection algorithmName="SHA-512" hashValue="kSHB63zT62cQW3PfLp75jYcE6yErJD4zXs1FOI0AhrlnQLGlOHJeqe9eUyoUw3cU2hJ2EPgdAkMz+yv8ZE7FUA==" saltValue="Zno6W7NZUNR54mQPLHAvhg==" spinCount="100000" sheet="1" selectLockedCells="1"/>
  <mergeCells count="83">
    <mergeCell ref="F24:G24"/>
    <mergeCell ref="L24:M24"/>
    <mergeCell ref="C25:E25"/>
    <mergeCell ref="F25:G25"/>
    <mergeCell ref="L25:M25"/>
    <mergeCell ref="A10:C10"/>
    <mergeCell ref="D10:E10"/>
    <mergeCell ref="F10:I10"/>
    <mergeCell ref="L10:M10"/>
    <mergeCell ref="A11:M11"/>
    <mergeCell ref="A2:M6"/>
    <mergeCell ref="A7:M7"/>
    <mergeCell ref="A8:C8"/>
    <mergeCell ref="D8:M8"/>
    <mergeCell ref="A9:M9"/>
    <mergeCell ref="F12:I12"/>
    <mergeCell ref="L12:M12"/>
    <mergeCell ref="C17:E17"/>
    <mergeCell ref="F17:G17"/>
    <mergeCell ref="L17:M17"/>
    <mergeCell ref="A14:C14"/>
    <mergeCell ref="D14:E14"/>
    <mergeCell ref="F14:I14"/>
    <mergeCell ref="L14:M14"/>
    <mergeCell ref="L16:M16"/>
    <mergeCell ref="A13:M13"/>
    <mergeCell ref="A12:C12"/>
    <mergeCell ref="D12:E12"/>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9:E29"/>
    <mergeCell ref="F29:G29"/>
    <mergeCell ref="L29:M29"/>
    <mergeCell ref="C23:E23"/>
    <mergeCell ref="F23:G23"/>
    <mergeCell ref="L23:M23"/>
    <mergeCell ref="C26:E26"/>
    <mergeCell ref="F26:G26"/>
    <mergeCell ref="L26:M26"/>
    <mergeCell ref="C28:E28"/>
    <mergeCell ref="F28:G28"/>
    <mergeCell ref="L28:M28"/>
    <mergeCell ref="C24:E24"/>
    <mergeCell ref="O19:Y19"/>
    <mergeCell ref="O20:Y20"/>
    <mergeCell ref="O21:Y21"/>
    <mergeCell ref="O22:Y22"/>
    <mergeCell ref="O29:Y29"/>
    <mergeCell ref="O23:Y23"/>
    <mergeCell ref="O8:Y8"/>
    <mergeCell ref="O10:Y10"/>
    <mergeCell ref="O12:Y12"/>
    <mergeCell ref="O14:Y14"/>
    <mergeCell ref="O18:Y18"/>
    <mergeCell ref="O17:Y17"/>
    <mergeCell ref="O26:Y26"/>
    <mergeCell ref="O28:Y28"/>
    <mergeCell ref="B35:M35"/>
    <mergeCell ref="B36:M36"/>
    <mergeCell ref="B37:M38"/>
    <mergeCell ref="L31:M31"/>
    <mergeCell ref="O33:Y33"/>
    <mergeCell ref="O31:R31"/>
    <mergeCell ref="L33:M33"/>
    <mergeCell ref="F30:H30"/>
    <mergeCell ref="B33:K33"/>
    <mergeCell ref="C27:E27"/>
    <mergeCell ref="F27:G27"/>
    <mergeCell ref="L27:M27"/>
    <mergeCell ref="B31:K31"/>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5"/>
  <sheetViews>
    <sheetView topLeftCell="A16" zoomScaleNormal="100" zoomScaleSheetLayoutView="100" workbookViewId="0">
      <selection activeCell="E17" sqref="E17:F17"/>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6384" width="9.140625" style="85"/>
  </cols>
  <sheetData>
    <row r="1" spans="1:14" s="69" customFormat="1" x14ac:dyDescent="0.2">
      <c r="B1" s="70"/>
      <c r="C1" s="70"/>
      <c r="D1" s="70"/>
      <c r="E1" s="70"/>
      <c r="F1" s="70"/>
      <c r="G1" s="70"/>
      <c r="H1" s="70"/>
      <c r="I1" s="70"/>
    </row>
    <row r="2" spans="1:14" s="2" customFormat="1" x14ac:dyDescent="0.25"/>
    <row r="3" spans="1:14" s="2" customFormat="1" ht="15.75" customHeight="1" x14ac:dyDescent="0.25">
      <c r="B3" s="274" t="s">
        <v>86</v>
      </c>
      <c r="C3" s="274"/>
      <c r="D3" s="274"/>
      <c r="E3" s="274"/>
      <c r="F3" s="274"/>
      <c r="G3" s="274"/>
      <c r="H3" s="274"/>
    </row>
    <row r="4" spans="1:14" s="2" customFormat="1" ht="15" customHeight="1" x14ac:dyDescent="0.25">
      <c r="B4" s="274"/>
      <c r="C4" s="274"/>
      <c r="D4" s="274"/>
      <c r="E4" s="274"/>
      <c r="F4" s="274"/>
      <c r="G4" s="274"/>
      <c r="H4" s="274"/>
    </row>
    <row r="5" spans="1:14" s="2" customFormat="1" ht="19.5" customHeight="1" thickBot="1" x14ac:dyDescent="0.3">
      <c r="B5" s="274"/>
      <c r="C5" s="274"/>
      <c r="D5" s="274"/>
      <c r="E5" s="274"/>
      <c r="F5" s="274"/>
      <c r="G5" s="274"/>
      <c r="H5" s="274"/>
      <c r="J5" s="305"/>
      <c r="K5" s="305"/>
      <c r="L5" s="305"/>
      <c r="M5" s="305"/>
      <c r="N5" s="305"/>
    </row>
    <row r="6" spans="1:14" s="2" customFormat="1" ht="15" customHeight="1" x14ac:dyDescent="0.25">
      <c r="B6" s="407" t="s">
        <v>7</v>
      </c>
      <c r="C6" s="408"/>
      <c r="D6" s="408"/>
      <c r="E6" s="409">
        <f>'Cost Estimate'!D8</f>
        <v>0</v>
      </c>
      <c r="F6" s="409"/>
      <c r="G6" s="409"/>
      <c r="H6" s="410"/>
      <c r="I6" s="71"/>
      <c r="J6" s="304"/>
      <c r="K6" s="304"/>
      <c r="L6" s="304"/>
      <c r="M6" s="304"/>
      <c r="N6" s="304"/>
    </row>
    <row r="7" spans="1:14" s="2" customFormat="1" ht="6.75" customHeight="1" x14ac:dyDescent="0.25">
      <c r="B7" s="71"/>
      <c r="H7" s="72"/>
      <c r="J7" s="135"/>
      <c r="K7" s="135"/>
      <c r="L7" s="135"/>
      <c r="M7" s="135"/>
      <c r="N7" s="135"/>
    </row>
    <row r="8" spans="1:14" s="2" customFormat="1" ht="15" customHeight="1" x14ac:dyDescent="0.25">
      <c r="B8" s="403" t="s">
        <v>87</v>
      </c>
      <c r="C8" s="404"/>
      <c r="D8" s="404"/>
      <c r="E8" s="411">
        <f>'Cost Estimate'!D10</f>
        <v>0</v>
      </c>
      <c r="F8" s="411"/>
      <c r="G8" s="411"/>
      <c r="H8" s="412"/>
      <c r="J8" s="304"/>
      <c r="K8" s="304"/>
      <c r="L8" s="304"/>
      <c r="M8" s="304"/>
      <c r="N8" s="304"/>
    </row>
    <row r="9" spans="1:14" s="2" customFormat="1" ht="6.75" customHeight="1" x14ac:dyDescent="0.25">
      <c r="B9" s="71"/>
      <c r="H9" s="72"/>
      <c r="J9" s="135"/>
      <c r="K9" s="135"/>
      <c r="L9" s="135"/>
      <c r="M9" s="135"/>
      <c r="N9" s="135"/>
    </row>
    <row r="10" spans="1:14" s="2" customFormat="1" ht="15" customHeight="1" x14ac:dyDescent="0.25">
      <c r="B10" s="403" t="s">
        <v>88</v>
      </c>
      <c r="C10" s="404"/>
      <c r="D10" s="404"/>
      <c r="E10" s="405">
        <f>'Cost Estimate'!J57</f>
        <v>0</v>
      </c>
      <c r="F10" s="405"/>
      <c r="G10" s="405"/>
      <c r="H10" s="406"/>
      <c r="J10" s="304"/>
      <c r="K10" s="304"/>
      <c r="L10" s="304"/>
      <c r="M10" s="304"/>
      <c r="N10" s="304"/>
    </row>
    <row r="11" spans="1:14" s="2" customFormat="1" ht="6.75" customHeight="1" x14ac:dyDescent="0.25">
      <c r="B11" s="71"/>
      <c r="H11" s="72"/>
      <c r="J11" s="135"/>
      <c r="K11" s="135"/>
      <c r="L11" s="135"/>
      <c r="M11" s="135"/>
      <c r="N11" s="135"/>
    </row>
    <row r="12" spans="1:14" s="2" customFormat="1" ht="15" customHeight="1" thickBot="1" x14ac:dyDescent="0.3">
      <c r="B12" s="392" t="s">
        <v>89</v>
      </c>
      <c r="C12" s="393"/>
      <c r="D12" s="393"/>
      <c r="E12" s="394">
        <f>'Cost Estimate'!I24</f>
        <v>0</v>
      </c>
      <c r="F12" s="395"/>
      <c r="G12" s="393" t="s">
        <v>45</v>
      </c>
      <c r="H12" s="396"/>
      <c r="J12" s="304"/>
      <c r="K12" s="304"/>
      <c r="L12" s="304"/>
      <c r="M12" s="304"/>
      <c r="N12" s="304"/>
    </row>
    <row r="13" spans="1:14" s="2" customFormat="1" ht="6.75" customHeight="1" thickBot="1" x14ac:dyDescent="0.3">
      <c r="B13" s="73"/>
      <c r="C13" s="74"/>
      <c r="D13" s="74"/>
      <c r="E13" s="74"/>
      <c r="F13" s="74"/>
      <c r="G13" s="74"/>
      <c r="H13" s="75"/>
      <c r="J13" s="135"/>
      <c r="K13" s="135"/>
      <c r="L13" s="135"/>
      <c r="M13" s="135"/>
      <c r="N13" s="135"/>
    </row>
    <row r="14" spans="1:14" s="69" customFormat="1" x14ac:dyDescent="0.2">
      <c r="B14" s="76"/>
      <c r="C14" s="77"/>
      <c r="D14" s="77"/>
      <c r="E14" s="77"/>
      <c r="F14" s="77"/>
      <c r="G14" s="77"/>
      <c r="H14" s="78"/>
      <c r="I14" s="70"/>
      <c r="J14" s="140"/>
      <c r="K14" s="140"/>
      <c r="L14" s="140"/>
      <c r="M14" s="140"/>
      <c r="N14" s="140"/>
    </row>
    <row r="15" spans="1:14" s="69" customFormat="1" ht="28.9" customHeight="1" x14ac:dyDescent="0.2">
      <c r="B15" s="79"/>
      <c r="C15" s="70"/>
      <c r="D15" s="70"/>
      <c r="E15" s="397" t="s">
        <v>57</v>
      </c>
      <c r="F15" s="398"/>
      <c r="G15" s="398"/>
      <c r="H15" s="399"/>
      <c r="I15" s="70"/>
      <c r="J15" s="140"/>
      <c r="K15" s="140"/>
      <c r="L15" s="140"/>
      <c r="M15" s="140"/>
      <c r="N15" s="140"/>
    </row>
    <row r="16" spans="1:14" s="82" customFormat="1" ht="105" customHeight="1" x14ac:dyDescent="0.2">
      <c r="A16" s="80"/>
      <c r="B16" s="81" t="s">
        <v>90</v>
      </c>
      <c r="C16" s="380" t="s">
        <v>91</v>
      </c>
      <c r="D16" s="380"/>
      <c r="E16" s="400" t="s">
        <v>92</v>
      </c>
      <c r="F16" s="401"/>
      <c r="G16" s="400" t="s">
        <v>93</v>
      </c>
      <c r="H16" s="402"/>
      <c r="I16" s="80"/>
      <c r="J16" s="139"/>
      <c r="K16" s="139"/>
      <c r="L16" s="139"/>
      <c r="M16" s="139"/>
      <c r="N16" s="139"/>
    </row>
    <row r="17" spans="2:14" x14ac:dyDescent="0.2">
      <c r="B17" s="390" t="s">
        <v>94</v>
      </c>
      <c r="C17" s="380" t="s">
        <v>95</v>
      </c>
      <c r="D17" s="380"/>
      <c r="E17" s="381"/>
      <c r="F17" s="382"/>
      <c r="G17" s="383">
        <f>E17</f>
        <v>0</v>
      </c>
      <c r="H17" s="384"/>
      <c r="J17" s="136"/>
      <c r="K17" s="136"/>
      <c r="L17" s="136"/>
      <c r="M17" s="136"/>
      <c r="N17" s="136"/>
    </row>
    <row r="18" spans="2:14" x14ac:dyDescent="0.2">
      <c r="B18" s="390"/>
      <c r="C18" s="380" t="s">
        <v>96</v>
      </c>
      <c r="D18" s="380"/>
      <c r="E18" s="381"/>
      <c r="F18" s="382"/>
      <c r="G18" s="383">
        <f t="shared" ref="G18:G32" si="0">G17+E18</f>
        <v>0</v>
      </c>
      <c r="H18" s="384"/>
      <c r="J18" s="136"/>
      <c r="K18" s="136"/>
      <c r="L18" s="136"/>
      <c r="M18" s="136"/>
      <c r="N18" s="136"/>
    </row>
    <row r="19" spans="2:14" x14ac:dyDescent="0.2">
      <c r="B19" s="390"/>
      <c r="C19" s="380" t="s">
        <v>97</v>
      </c>
      <c r="D19" s="380"/>
      <c r="E19" s="381"/>
      <c r="F19" s="382"/>
      <c r="G19" s="383">
        <f t="shared" si="0"/>
        <v>0</v>
      </c>
      <c r="H19" s="384"/>
      <c r="J19" s="136"/>
      <c r="K19" s="136"/>
      <c r="L19" s="136"/>
      <c r="M19" s="136"/>
      <c r="N19" s="136"/>
    </row>
    <row r="20" spans="2:14" x14ac:dyDescent="0.2">
      <c r="B20" s="390"/>
      <c r="C20" s="380" t="s">
        <v>98</v>
      </c>
      <c r="D20" s="380"/>
      <c r="E20" s="381"/>
      <c r="F20" s="382"/>
      <c r="G20" s="383">
        <f t="shared" si="0"/>
        <v>0</v>
      </c>
      <c r="H20" s="384"/>
      <c r="J20" s="136"/>
      <c r="K20" s="136"/>
      <c r="L20" s="136"/>
      <c r="M20" s="136"/>
      <c r="N20" s="136"/>
    </row>
    <row r="21" spans="2:14" x14ac:dyDescent="0.2">
      <c r="B21" s="390" t="s">
        <v>99</v>
      </c>
      <c r="C21" s="380" t="s">
        <v>95</v>
      </c>
      <c r="D21" s="380"/>
      <c r="E21" s="381">
        <f>E10</f>
        <v>0</v>
      </c>
      <c r="F21" s="382"/>
      <c r="G21" s="383">
        <f t="shared" si="0"/>
        <v>0</v>
      </c>
      <c r="H21" s="384"/>
      <c r="J21" s="136"/>
      <c r="K21" s="136"/>
      <c r="L21" s="136"/>
      <c r="M21" s="136"/>
      <c r="N21" s="136"/>
    </row>
    <row r="22" spans="2:14" x14ac:dyDescent="0.2">
      <c r="B22" s="390"/>
      <c r="C22" s="380" t="s">
        <v>96</v>
      </c>
      <c r="D22" s="380"/>
      <c r="E22" s="381"/>
      <c r="F22" s="382"/>
      <c r="G22" s="383">
        <f t="shared" si="0"/>
        <v>0</v>
      </c>
      <c r="H22" s="384"/>
      <c r="J22" s="136"/>
      <c r="K22" s="136"/>
      <c r="L22" s="136"/>
      <c r="M22" s="136"/>
      <c r="N22" s="136"/>
    </row>
    <row r="23" spans="2:14" x14ac:dyDescent="0.2">
      <c r="B23" s="390"/>
      <c r="C23" s="380" t="s">
        <v>97</v>
      </c>
      <c r="D23" s="380"/>
      <c r="E23" s="381"/>
      <c r="F23" s="382"/>
      <c r="G23" s="383">
        <f t="shared" si="0"/>
        <v>0</v>
      </c>
      <c r="H23" s="384"/>
      <c r="J23" s="136"/>
      <c r="K23" s="136"/>
      <c r="L23" s="136"/>
      <c r="M23" s="136"/>
      <c r="N23" s="136"/>
    </row>
    <row r="24" spans="2:14" x14ac:dyDescent="0.2">
      <c r="B24" s="390"/>
      <c r="C24" s="380" t="s">
        <v>98</v>
      </c>
      <c r="D24" s="380"/>
      <c r="E24" s="381"/>
      <c r="F24" s="382"/>
      <c r="G24" s="383">
        <f t="shared" si="0"/>
        <v>0</v>
      </c>
      <c r="H24" s="384"/>
      <c r="J24" s="136"/>
      <c r="K24" s="136"/>
      <c r="L24" s="136"/>
      <c r="M24" s="136"/>
      <c r="N24" s="136"/>
    </row>
    <row r="25" spans="2:14" x14ac:dyDescent="0.2">
      <c r="B25" s="390" t="s">
        <v>100</v>
      </c>
      <c r="C25" s="380" t="s">
        <v>95</v>
      </c>
      <c r="D25" s="380"/>
      <c r="E25" s="381"/>
      <c r="F25" s="382"/>
      <c r="G25" s="383">
        <f t="shared" si="0"/>
        <v>0</v>
      </c>
      <c r="H25" s="384"/>
      <c r="J25" s="136"/>
      <c r="K25" s="136"/>
      <c r="L25" s="136"/>
      <c r="M25" s="136"/>
      <c r="N25" s="136"/>
    </row>
    <row r="26" spans="2:14" x14ac:dyDescent="0.2">
      <c r="B26" s="390"/>
      <c r="C26" s="380" t="s">
        <v>96</v>
      </c>
      <c r="D26" s="380"/>
      <c r="E26" s="381"/>
      <c r="F26" s="382"/>
      <c r="G26" s="383">
        <f t="shared" si="0"/>
        <v>0</v>
      </c>
      <c r="H26" s="384"/>
      <c r="J26" s="136"/>
      <c r="K26" s="136"/>
      <c r="L26" s="136"/>
      <c r="M26" s="136"/>
      <c r="N26" s="136"/>
    </row>
    <row r="27" spans="2:14" x14ac:dyDescent="0.2">
      <c r="B27" s="390"/>
      <c r="C27" s="380" t="s">
        <v>97</v>
      </c>
      <c r="D27" s="380"/>
      <c r="E27" s="381"/>
      <c r="F27" s="382"/>
      <c r="G27" s="383">
        <f t="shared" si="0"/>
        <v>0</v>
      </c>
      <c r="H27" s="384"/>
      <c r="J27" s="136"/>
      <c r="K27" s="136"/>
      <c r="L27" s="136"/>
      <c r="M27" s="136"/>
      <c r="N27" s="136"/>
    </row>
    <row r="28" spans="2:14" x14ac:dyDescent="0.2">
      <c r="B28" s="390"/>
      <c r="C28" s="380" t="s">
        <v>98</v>
      </c>
      <c r="D28" s="380"/>
      <c r="E28" s="381"/>
      <c r="F28" s="382"/>
      <c r="G28" s="383">
        <f t="shared" si="0"/>
        <v>0</v>
      </c>
      <c r="H28" s="384"/>
      <c r="J28" s="136"/>
      <c r="K28" s="136"/>
      <c r="L28" s="136"/>
      <c r="M28" s="136"/>
      <c r="N28" s="136"/>
    </row>
    <row r="29" spans="2:14" x14ac:dyDescent="0.2">
      <c r="B29" s="390" t="s">
        <v>101</v>
      </c>
      <c r="C29" s="380" t="s">
        <v>95</v>
      </c>
      <c r="D29" s="380"/>
      <c r="E29" s="381"/>
      <c r="F29" s="382"/>
      <c r="G29" s="383">
        <f t="shared" si="0"/>
        <v>0</v>
      </c>
      <c r="H29" s="384"/>
      <c r="J29" s="136"/>
      <c r="K29" s="136"/>
      <c r="L29" s="136"/>
      <c r="M29" s="136"/>
      <c r="N29" s="136"/>
    </row>
    <row r="30" spans="2:14" x14ac:dyDescent="0.2">
      <c r="B30" s="390"/>
      <c r="C30" s="380" t="s">
        <v>96</v>
      </c>
      <c r="D30" s="380"/>
      <c r="E30" s="381"/>
      <c r="F30" s="382"/>
      <c r="G30" s="383">
        <f t="shared" si="0"/>
        <v>0</v>
      </c>
      <c r="H30" s="384"/>
      <c r="J30" s="136"/>
      <c r="K30" s="136"/>
      <c r="L30" s="136"/>
      <c r="M30" s="136"/>
      <c r="N30" s="136"/>
    </row>
    <row r="31" spans="2:14" x14ac:dyDescent="0.2">
      <c r="B31" s="390"/>
      <c r="C31" s="380" t="s">
        <v>97</v>
      </c>
      <c r="D31" s="380"/>
      <c r="E31" s="381"/>
      <c r="F31" s="382"/>
      <c r="G31" s="383">
        <f t="shared" si="0"/>
        <v>0</v>
      </c>
      <c r="H31" s="384"/>
      <c r="J31" s="136"/>
      <c r="K31" s="136"/>
      <c r="L31" s="136"/>
      <c r="M31" s="136"/>
      <c r="N31" s="136"/>
    </row>
    <row r="32" spans="2:14" x14ac:dyDescent="0.2">
      <c r="B32" s="391"/>
      <c r="C32" s="385" t="s">
        <v>98</v>
      </c>
      <c r="D32" s="385"/>
      <c r="E32" s="386"/>
      <c r="F32" s="387"/>
      <c r="G32" s="388">
        <f t="shared" si="0"/>
        <v>0</v>
      </c>
      <c r="H32" s="389"/>
      <c r="J32" s="136"/>
      <c r="K32" s="136"/>
      <c r="L32" s="136"/>
      <c r="M32" s="136"/>
      <c r="N32" s="136"/>
    </row>
    <row r="33" spans="2:14" x14ac:dyDescent="0.2">
      <c r="B33" s="86"/>
      <c r="C33" s="26"/>
      <c r="D33" s="26"/>
      <c r="E33" s="26"/>
      <c r="F33" s="26"/>
      <c r="G33" s="26"/>
      <c r="H33" s="87"/>
      <c r="J33" s="136"/>
      <c r="K33" s="136"/>
      <c r="L33" s="136"/>
      <c r="M33" s="136"/>
      <c r="N33" s="136"/>
    </row>
    <row r="34" spans="2:14" x14ac:dyDescent="0.2">
      <c r="B34" s="86"/>
      <c r="C34" s="26"/>
      <c r="D34" s="26"/>
      <c r="E34" s="26"/>
      <c r="F34" s="26"/>
      <c r="G34" s="26"/>
      <c r="H34" s="87"/>
      <c r="J34" s="136"/>
      <c r="K34" s="136"/>
      <c r="L34" s="136"/>
      <c r="M34" s="136"/>
      <c r="N34" s="136"/>
    </row>
    <row r="35" spans="2:14" x14ac:dyDescent="0.2">
      <c r="B35" s="86"/>
      <c r="C35" s="26"/>
      <c r="D35" s="26"/>
      <c r="E35" s="26"/>
      <c r="F35" s="26"/>
      <c r="G35" s="26"/>
      <c r="H35" s="87"/>
      <c r="J35" s="136"/>
      <c r="K35" s="136"/>
      <c r="L35" s="136"/>
      <c r="M35" s="136"/>
      <c r="N35" s="136"/>
    </row>
    <row r="36" spans="2:14" x14ac:dyDescent="0.2">
      <c r="B36" s="86"/>
      <c r="C36" s="26"/>
      <c r="D36" s="26"/>
      <c r="E36" s="26"/>
      <c r="F36" s="26"/>
      <c r="G36" s="26"/>
      <c r="H36" s="87"/>
      <c r="J36" s="136"/>
      <c r="K36" s="136"/>
      <c r="L36" s="136"/>
      <c r="M36" s="136"/>
      <c r="N36" s="136"/>
    </row>
    <row r="37" spans="2:14" x14ac:dyDescent="0.2">
      <c r="B37" s="86"/>
      <c r="C37" s="26"/>
      <c r="D37" s="26"/>
      <c r="E37" s="26"/>
      <c r="F37" s="26"/>
      <c r="G37" s="26"/>
      <c r="H37" s="87"/>
      <c r="J37" s="136"/>
      <c r="K37" s="136"/>
      <c r="L37" s="136"/>
      <c r="M37" s="136"/>
      <c r="N37" s="136"/>
    </row>
    <row r="38" spans="2:14" x14ac:dyDescent="0.2">
      <c r="B38" s="86"/>
      <c r="C38" s="26"/>
      <c r="D38" s="26"/>
      <c r="E38" s="26"/>
      <c r="F38" s="26"/>
      <c r="G38" s="26"/>
      <c r="H38" s="87"/>
      <c r="J38" s="136"/>
      <c r="K38" s="136"/>
      <c r="L38" s="136"/>
      <c r="M38" s="136"/>
      <c r="N38" s="136"/>
    </row>
    <row r="39" spans="2:14" x14ac:dyDescent="0.2">
      <c r="B39" s="86"/>
      <c r="C39" s="26"/>
      <c r="D39" s="26"/>
      <c r="E39" s="26"/>
      <c r="F39" s="26"/>
      <c r="G39" s="26"/>
      <c r="H39" s="87"/>
      <c r="J39" s="136"/>
      <c r="K39" s="136"/>
      <c r="L39" s="136"/>
      <c r="M39" s="136"/>
      <c r="N39" s="136"/>
    </row>
    <row r="40" spans="2:14" x14ac:dyDescent="0.2">
      <c r="B40" s="86"/>
      <c r="C40" s="26"/>
      <c r="D40" s="26"/>
      <c r="E40" s="26"/>
      <c r="F40" s="26"/>
      <c r="G40" s="26"/>
      <c r="H40" s="87"/>
      <c r="J40" s="136"/>
      <c r="K40" s="136"/>
      <c r="L40" s="136"/>
      <c r="M40" s="136"/>
      <c r="N40" s="136"/>
    </row>
    <row r="41" spans="2:14" x14ac:dyDescent="0.2">
      <c r="B41" s="86"/>
      <c r="C41" s="26"/>
      <c r="D41" s="26"/>
      <c r="E41" s="26"/>
      <c r="F41" s="26"/>
      <c r="G41" s="26"/>
      <c r="H41" s="87"/>
      <c r="J41" s="136"/>
      <c r="K41" s="136"/>
      <c r="L41" s="136"/>
      <c r="M41" s="136"/>
      <c r="N41" s="136"/>
    </row>
    <row r="42" spans="2:14" x14ac:dyDescent="0.2">
      <c r="B42" s="86"/>
      <c r="C42" s="26"/>
      <c r="D42" s="26"/>
      <c r="E42" s="26"/>
      <c r="F42" s="26"/>
      <c r="G42" s="26"/>
      <c r="H42" s="87"/>
      <c r="J42" s="136"/>
      <c r="K42" s="136"/>
      <c r="L42" s="136"/>
      <c r="M42" s="136"/>
      <c r="N42" s="136"/>
    </row>
    <row r="43" spans="2:14" x14ac:dyDescent="0.2">
      <c r="B43" s="86"/>
      <c r="C43" s="26"/>
      <c r="D43" s="26"/>
      <c r="E43" s="26"/>
      <c r="F43" s="26"/>
      <c r="G43" s="26"/>
      <c r="H43" s="87"/>
      <c r="J43" s="136"/>
      <c r="K43" s="136"/>
      <c r="L43" s="136"/>
      <c r="M43" s="136"/>
      <c r="N43" s="136"/>
    </row>
    <row r="44" spans="2:14" x14ac:dyDescent="0.2">
      <c r="B44" s="86"/>
      <c r="C44" s="26"/>
      <c r="D44" s="26"/>
      <c r="E44" s="26"/>
      <c r="F44" s="26"/>
      <c r="G44" s="26"/>
      <c r="H44" s="87"/>
      <c r="J44" s="136"/>
      <c r="K44" s="136"/>
      <c r="L44" s="136"/>
      <c r="M44" s="136"/>
      <c r="N44" s="136"/>
    </row>
    <row r="45" spans="2:14" x14ac:dyDescent="0.2">
      <c r="B45" s="86"/>
      <c r="C45" s="26"/>
      <c r="D45" s="26"/>
      <c r="E45" s="26"/>
      <c r="F45" s="26"/>
      <c r="G45" s="26"/>
      <c r="H45" s="87"/>
      <c r="J45" s="136"/>
      <c r="K45" s="136"/>
      <c r="L45" s="136"/>
      <c r="M45" s="136"/>
      <c r="N45" s="136"/>
    </row>
    <row r="46" spans="2:14" x14ac:dyDescent="0.2">
      <c r="B46" s="86"/>
      <c r="C46" s="26"/>
      <c r="D46" s="26"/>
      <c r="E46" s="26"/>
      <c r="F46" s="26"/>
      <c r="G46" s="26"/>
      <c r="H46" s="87"/>
      <c r="J46" s="136"/>
      <c r="K46" s="136"/>
      <c r="L46" s="136"/>
      <c r="M46" s="136"/>
      <c r="N46" s="136"/>
    </row>
    <row r="47" spans="2:14" x14ac:dyDescent="0.2">
      <c r="B47" s="86"/>
      <c r="C47" s="26"/>
      <c r="D47" s="26"/>
      <c r="E47" s="26"/>
      <c r="F47" s="26"/>
      <c r="G47" s="26"/>
      <c r="H47" s="87"/>
      <c r="J47" s="136"/>
      <c r="K47" s="136"/>
      <c r="L47" s="136"/>
      <c r="M47" s="136"/>
      <c r="N47" s="136"/>
    </row>
    <row r="48" spans="2:14" x14ac:dyDescent="0.2">
      <c r="B48" s="86"/>
      <c r="C48" s="26"/>
      <c r="D48" s="26"/>
      <c r="E48" s="26"/>
      <c r="F48" s="26"/>
      <c r="G48" s="26"/>
      <c r="H48" s="87"/>
      <c r="J48" s="136"/>
      <c r="K48" s="136"/>
      <c r="L48" s="136"/>
      <c r="M48" s="136"/>
      <c r="N48" s="136"/>
    </row>
    <row r="49" spans="1:14" x14ac:dyDescent="0.2">
      <c r="B49" s="86"/>
      <c r="C49" s="26"/>
      <c r="D49" s="26"/>
      <c r="E49" s="26"/>
      <c r="F49" s="26"/>
      <c r="G49" s="26"/>
      <c r="H49" s="87"/>
      <c r="J49" s="136"/>
      <c r="K49" s="136"/>
      <c r="L49" s="136"/>
      <c r="M49" s="136"/>
      <c r="N49" s="136"/>
    </row>
    <row r="50" spans="1:14" x14ac:dyDescent="0.2">
      <c r="B50" s="86"/>
      <c r="C50" s="26"/>
      <c r="D50" s="26"/>
      <c r="E50" s="26"/>
      <c r="F50" s="26"/>
      <c r="G50" s="26"/>
      <c r="H50" s="87"/>
      <c r="J50" s="136"/>
      <c r="K50" s="136"/>
      <c r="L50" s="136"/>
      <c r="M50" s="136"/>
      <c r="N50" s="136"/>
    </row>
    <row r="51" spans="1:14" x14ac:dyDescent="0.2">
      <c r="B51" s="86"/>
      <c r="C51" s="26"/>
      <c r="D51" s="26"/>
      <c r="E51" s="26"/>
      <c r="F51" s="26"/>
      <c r="G51" s="26"/>
      <c r="H51" s="87"/>
      <c r="J51" s="136"/>
      <c r="K51" s="136"/>
      <c r="L51" s="136"/>
      <c r="M51" s="136"/>
      <c r="N51" s="136"/>
    </row>
    <row r="52" spans="1:14" s="69" customFormat="1" ht="13.5" thickBot="1" x14ac:dyDescent="0.25">
      <c r="B52" s="88"/>
      <c r="C52" s="89"/>
      <c r="D52" s="89"/>
      <c r="E52" s="89"/>
      <c r="F52" s="89"/>
      <c r="G52" s="89"/>
      <c r="H52" s="90"/>
      <c r="I52" s="70"/>
      <c r="J52" s="140"/>
      <c r="K52" s="140"/>
      <c r="L52" s="140"/>
      <c r="M52" s="140"/>
      <c r="N52" s="140"/>
    </row>
    <row r="53" spans="1:14" ht="6.75" customHeight="1" thickBot="1" x14ac:dyDescent="0.25">
      <c r="B53" s="91"/>
      <c r="C53" s="92"/>
      <c r="D53" s="92"/>
      <c r="E53" s="92"/>
      <c r="F53" s="92"/>
      <c r="G53" s="92"/>
      <c r="H53" s="93"/>
      <c r="J53" s="136"/>
      <c r="K53" s="136"/>
      <c r="L53" s="136"/>
      <c r="M53" s="136"/>
      <c r="N53" s="136"/>
    </row>
    <row r="54" spans="1:14" s="96" customFormat="1" x14ac:dyDescent="0.2">
      <c r="A54" s="84"/>
      <c r="B54" s="94" t="s">
        <v>2</v>
      </c>
      <c r="C54" s="371" t="s">
        <v>3</v>
      </c>
      <c r="D54" s="371"/>
      <c r="E54" s="371"/>
      <c r="F54" s="371"/>
      <c r="G54" s="371"/>
      <c r="H54" s="372"/>
      <c r="I54" s="95"/>
      <c r="J54" s="141"/>
      <c r="K54" s="141"/>
      <c r="L54" s="141"/>
      <c r="M54" s="141"/>
      <c r="N54" s="141"/>
    </row>
    <row r="55" spans="1:14" x14ac:dyDescent="0.2">
      <c r="B55" s="97"/>
      <c r="C55" s="373"/>
      <c r="D55" s="373"/>
      <c r="E55" s="373"/>
      <c r="F55" s="373"/>
      <c r="G55" s="373"/>
      <c r="H55" s="374"/>
      <c r="J55" s="136"/>
      <c r="K55" s="136"/>
      <c r="L55" s="136"/>
      <c r="M55" s="136"/>
      <c r="N55" s="136"/>
    </row>
    <row r="56" spans="1:14" x14ac:dyDescent="0.2">
      <c r="B56" s="97"/>
      <c r="C56" s="373"/>
      <c r="D56" s="373"/>
      <c r="E56" s="373"/>
      <c r="F56" s="373"/>
      <c r="G56" s="373"/>
      <c r="H56" s="374"/>
      <c r="J56" s="136"/>
      <c r="K56" s="136"/>
      <c r="L56" s="136"/>
      <c r="M56" s="136"/>
      <c r="N56" s="136"/>
    </row>
    <row r="57" spans="1:14" ht="6.75" customHeight="1" thickBot="1" x14ac:dyDescent="0.25">
      <c r="B57" s="98"/>
      <c r="C57" s="99"/>
      <c r="D57" s="99"/>
      <c r="E57" s="99"/>
      <c r="F57" s="99"/>
      <c r="G57" s="99"/>
      <c r="H57" s="100"/>
      <c r="J57" s="136"/>
      <c r="K57" s="136"/>
      <c r="L57" s="136"/>
      <c r="M57" s="136"/>
      <c r="N57" s="136"/>
    </row>
    <row r="58" spans="1:14" x14ac:dyDescent="0.2">
      <c r="B58" s="101" t="s">
        <v>102</v>
      </c>
      <c r="C58" s="77"/>
      <c r="D58" s="77"/>
      <c r="E58" s="77"/>
      <c r="F58" s="77"/>
      <c r="G58" s="77"/>
      <c r="H58" s="78"/>
      <c r="J58" s="136"/>
      <c r="K58" s="136"/>
      <c r="L58" s="136"/>
      <c r="M58" s="136"/>
      <c r="N58" s="136"/>
    </row>
    <row r="59" spans="1:14" x14ac:dyDescent="0.2">
      <c r="B59" s="375" t="s">
        <v>103</v>
      </c>
      <c r="C59" s="253"/>
      <c r="D59" s="253"/>
      <c r="E59" s="253"/>
      <c r="F59" s="253"/>
      <c r="G59" s="253"/>
      <c r="H59" s="376"/>
      <c r="J59" s="136"/>
      <c r="K59" s="136"/>
      <c r="L59" s="136"/>
      <c r="M59" s="136"/>
      <c r="N59" s="136"/>
    </row>
    <row r="60" spans="1:14" x14ac:dyDescent="0.2">
      <c r="B60" s="375"/>
      <c r="C60" s="253"/>
      <c r="D60" s="253"/>
      <c r="E60" s="253"/>
      <c r="F60" s="253"/>
      <c r="G60" s="253"/>
      <c r="H60" s="376"/>
      <c r="J60" s="136"/>
      <c r="K60" s="136"/>
      <c r="L60" s="136"/>
      <c r="M60" s="136"/>
      <c r="N60" s="136"/>
    </row>
    <row r="61" spans="1:14" x14ac:dyDescent="0.2">
      <c r="B61" s="375"/>
      <c r="C61" s="253"/>
      <c r="D61" s="253"/>
      <c r="E61" s="253"/>
      <c r="F61" s="253"/>
      <c r="G61" s="253"/>
      <c r="H61" s="376"/>
      <c r="J61" s="136"/>
      <c r="K61" s="136"/>
      <c r="L61" s="136"/>
      <c r="M61" s="136"/>
      <c r="N61" s="136"/>
    </row>
    <row r="62" spans="1:14" x14ac:dyDescent="0.2">
      <c r="B62" s="375"/>
      <c r="C62" s="253"/>
      <c r="D62" s="253"/>
      <c r="E62" s="253"/>
      <c r="F62" s="253"/>
      <c r="G62" s="253"/>
      <c r="H62" s="376"/>
      <c r="J62" s="136"/>
      <c r="K62" s="136"/>
      <c r="L62" s="136"/>
      <c r="M62" s="136"/>
      <c r="N62" s="136"/>
    </row>
    <row r="63" spans="1:14" ht="13.5" thickBot="1" x14ac:dyDescent="0.25">
      <c r="B63" s="377"/>
      <c r="C63" s="378"/>
      <c r="D63" s="378"/>
      <c r="E63" s="378"/>
      <c r="F63" s="378"/>
      <c r="G63" s="378"/>
      <c r="H63" s="379"/>
      <c r="J63" s="136"/>
      <c r="K63" s="136"/>
      <c r="L63" s="136"/>
      <c r="M63" s="136"/>
      <c r="N63" s="136"/>
    </row>
    <row r="64" spans="1:14" ht="7.5" customHeight="1" x14ac:dyDescent="0.2">
      <c r="J64" s="136"/>
      <c r="K64" s="136"/>
      <c r="L64" s="136"/>
      <c r="M64" s="136"/>
      <c r="N64" s="136"/>
    </row>
    <row r="65" spans="10:14" x14ac:dyDescent="0.2">
      <c r="J65" s="136"/>
      <c r="K65" s="136"/>
      <c r="L65" s="136"/>
      <c r="M65" s="136"/>
      <c r="N65" s="136"/>
    </row>
  </sheetData>
  <sheetProtection algorithmName="SHA-512" hashValue="LzkekWLChhQIeQi4eTrAgyrpLMBwzSAs1QPrYsf5TIPRTM/84HLA0KncREt0lKB+PMG8MTU2NkfJJJ1OdqJWtA==" saltValue="jLw47kuOIyNzr2PW783OIw==" spinCount="100000" sheet="1" selectLockedCells="1"/>
  <mergeCells count="75">
    <mergeCell ref="B10:D10"/>
    <mergeCell ref="E10:H10"/>
    <mergeCell ref="B3:H5"/>
    <mergeCell ref="B6:D6"/>
    <mergeCell ref="E6:H6"/>
    <mergeCell ref="B8:D8"/>
    <mergeCell ref="E8:H8"/>
    <mergeCell ref="G18:H18"/>
    <mergeCell ref="C19:D19"/>
    <mergeCell ref="E19:F19"/>
    <mergeCell ref="G19:H19"/>
    <mergeCell ref="B12:D12"/>
    <mergeCell ref="E12:F12"/>
    <mergeCell ref="G12:H12"/>
    <mergeCell ref="E15:H15"/>
    <mergeCell ref="C16:D16"/>
    <mergeCell ref="E16:F16"/>
    <mergeCell ref="G16:H16"/>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C23:D23"/>
    <mergeCell ref="E23:F23"/>
    <mergeCell ref="G23:H23"/>
    <mergeCell ref="C24:D24"/>
    <mergeCell ref="E24:F24"/>
    <mergeCell ref="G24:H24"/>
    <mergeCell ref="B25:B28"/>
    <mergeCell ref="C25:D25"/>
    <mergeCell ref="E25:F25"/>
    <mergeCell ref="G25:H25"/>
    <mergeCell ref="C26:D26"/>
    <mergeCell ref="E26:F26"/>
    <mergeCell ref="G26:H26"/>
    <mergeCell ref="C27:D27"/>
    <mergeCell ref="E27:F27"/>
    <mergeCell ref="G27:H27"/>
    <mergeCell ref="E29:F29"/>
    <mergeCell ref="G29:H29"/>
    <mergeCell ref="C30:D30"/>
    <mergeCell ref="E30:F30"/>
    <mergeCell ref="G30:H30"/>
    <mergeCell ref="J12:N12"/>
    <mergeCell ref="C54:H54"/>
    <mergeCell ref="C55:H55"/>
    <mergeCell ref="C56:H56"/>
    <mergeCell ref="B59:H63"/>
    <mergeCell ref="C31:D31"/>
    <mergeCell ref="E31:F31"/>
    <mergeCell ref="G31:H31"/>
    <mergeCell ref="C32:D32"/>
    <mergeCell ref="E32:F32"/>
    <mergeCell ref="G32:H32"/>
    <mergeCell ref="C28:D28"/>
    <mergeCell ref="E28:F28"/>
    <mergeCell ref="G28:H28"/>
    <mergeCell ref="B29:B32"/>
    <mergeCell ref="C29:D29"/>
    <mergeCell ref="J5:N5"/>
    <mergeCell ref="J6:N6"/>
    <mergeCell ref="J8:N8"/>
    <mergeCell ref="J10:N10"/>
  </mergeCells>
  <printOptions horizontalCentered="1"/>
  <pageMargins left="0" right="0" top="0" bottom="0" header="0" footer="0"/>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ySplit="2" topLeftCell="A3" activePane="bottomLeft" state="frozen"/>
      <selection pane="bottomLeft" activeCell="J16" sqref="J16"/>
    </sheetView>
  </sheetViews>
  <sheetFormatPr defaultRowHeight="15" x14ac:dyDescent="0.25"/>
  <cols>
    <col min="1" max="1" width="5.85546875" style="112" customWidth="1"/>
    <col min="2" max="2" width="63.42578125" customWidth="1"/>
    <col min="3" max="4" width="9.140625" style="112"/>
    <col min="5" max="6" width="12.140625" style="125" customWidth="1"/>
    <col min="7" max="7" width="3.7109375" customWidth="1"/>
    <col min="8" max="8" width="10.5703125" style="129" bestFit="1" customWidth="1"/>
    <col min="9" max="9" width="11.5703125" bestFit="1" customWidth="1"/>
  </cols>
  <sheetData>
    <row r="1" spans="1:8" x14ac:dyDescent="0.25">
      <c r="H1" s="142" t="s">
        <v>113</v>
      </c>
    </row>
    <row r="2" spans="1:8" s="111" customFormat="1" x14ac:dyDescent="0.25">
      <c r="A2" s="114" t="s">
        <v>106</v>
      </c>
      <c r="B2" s="114" t="s">
        <v>107</v>
      </c>
      <c r="C2" s="114" t="s">
        <v>108</v>
      </c>
      <c r="D2" s="114" t="s">
        <v>109</v>
      </c>
      <c r="E2" s="119" t="s">
        <v>110</v>
      </c>
      <c r="F2" s="119" t="s">
        <v>111</v>
      </c>
      <c r="H2" s="149" t="s">
        <v>140</v>
      </c>
    </row>
    <row r="3" spans="1:8" x14ac:dyDescent="0.25">
      <c r="A3" s="113"/>
      <c r="B3" s="115"/>
      <c r="D3" s="126"/>
      <c r="E3" s="120"/>
      <c r="F3" s="121"/>
      <c r="H3" s="143"/>
    </row>
    <row r="4" spans="1:8" x14ac:dyDescent="0.25">
      <c r="A4" s="113"/>
      <c r="B4" s="130" t="s">
        <v>114</v>
      </c>
      <c r="D4" s="127"/>
      <c r="E4" s="120"/>
      <c r="F4" s="122"/>
      <c r="H4" s="143" t="s">
        <v>115</v>
      </c>
    </row>
    <row r="5" spans="1:8" x14ac:dyDescent="0.25">
      <c r="A5" s="113"/>
      <c r="B5" s="116"/>
      <c r="D5" s="127"/>
      <c r="E5" s="120"/>
      <c r="F5" s="122"/>
      <c r="H5" s="143"/>
    </row>
    <row r="6" spans="1:8" x14ac:dyDescent="0.25">
      <c r="A6" s="113"/>
      <c r="B6" s="116" t="s">
        <v>116</v>
      </c>
      <c r="C6" s="112">
        <f>8*5</f>
        <v>40</v>
      </c>
      <c r="D6" s="127" t="s">
        <v>117</v>
      </c>
      <c r="E6" s="120">
        <v>250</v>
      </c>
      <c r="F6" s="122">
        <f>E6*C6</f>
        <v>10000</v>
      </c>
      <c r="H6" s="143"/>
    </row>
    <row r="7" spans="1:8" x14ac:dyDescent="0.25">
      <c r="A7" s="113"/>
      <c r="B7" s="116" t="s">
        <v>118</v>
      </c>
      <c r="C7" s="112">
        <f>5*5*8</f>
        <v>200</v>
      </c>
      <c r="D7" s="127" t="s">
        <v>117</v>
      </c>
      <c r="E7" s="120">
        <v>170</v>
      </c>
      <c r="F7" s="122">
        <f>E7*C7</f>
        <v>34000</v>
      </c>
      <c r="H7" s="143"/>
    </row>
    <row r="8" spans="1:8" x14ac:dyDescent="0.25">
      <c r="A8" s="113"/>
      <c r="B8" s="116" t="s">
        <v>119</v>
      </c>
      <c r="C8" s="112">
        <f>2*5*4</f>
        <v>40</v>
      </c>
      <c r="D8" s="127" t="s">
        <v>117</v>
      </c>
      <c r="E8" s="120">
        <v>200</v>
      </c>
      <c r="F8" s="122">
        <f>E8*C8</f>
        <v>8000</v>
      </c>
      <c r="H8" s="143"/>
    </row>
    <row r="9" spans="1:8" x14ac:dyDescent="0.25">
      <c r="A9" s="113"/>
      <c r="B9" s="116"/>
      <c r="D9" s="127"/>
      <c r="E9" s="120"/>
      <c r="F9" s="144"/>
      <c r="H9" s="143"/>
    </row>
    <row r="10" spans="1:8" ht="15.75" thickBot="1" x14ac:dyDescent="0.3">
      <c r="A10" s="113"/>
      <c r="B10" s="116"/>
      <c r="D10" s="127"/>
      <c r="E10" s="120"/>
      <c r="F10" s="145">
        <f>SUM(F6:F9)</f>
        <v>52000</v>
      </c>
      <c r="H10" s="143"/>
    </row>
    <row r="11" spans="1:8" ht="15.75" thickTop="1" x14ac:dyDescent="0.25">
      <c r="A11" s="113"/>
      <c r="B11" s="116"/>
      <c r="D11" s="127"/>
      <c r="E11" s="120"/>
      <c r="F11" s="131"/>
      <c r="H11" s="143"/>
    </row>
    <row r="12" spans="1:8" x14ac:dyDescent="0.25">
      <c r="A12" s="113"/>
      <c r="B12" s="116"/>
      <c r="D12" s="127"/>
      <c r="E12" s="120"/>
      <c r="F12" s="122"/>
      <c r="H12" s="143"/>
    </row>
    <row r="13" spans="1:8" x14ac:dyDescent="0.25">
      <c r="A13" s="113"/>
      <c r="B13" s="130" t="s">
        <v>120</v>
      </c>
      <c r="D13" s="127"/>
      <c r="E13" s="120"/>
      <c r="F13" s="122"/>
      <c r="H13" s="143"/>
    </row>
    <row r="14" spans="1:8" x14ac:dyDescent="0.25">
      <c r="A14" s="113"/>
      <c r="B14" s="116"/>
      <c r="D14" s="127"/>
      <c r="E14" s="120"/>
      <c r="F14" s="122"/>
      <c r="H14" s="143"/>
    </row>
    <row r="15" spans="1:8" ht="105" x14ac:dyDescent="0.25">
      <c r="A15" s="113"/>
      <c r="B15" s="134" t="s">
        <v>121</v>
      </c>
      <c r="C15" s="127">
        <v>1</v>
      </c>
      <c r="D15" s="127" t="s">
        <v>122</v>
      </c>
      <c r="E15" s="120">
        <v>35000</v>
      </c>
      <c r="F15" s="122">
        <f>E15*C15</f>
        <v>35000</v>
      </c>
      <c r="H15" s="143"/>
    </row>
    <row r="16" spans="1:8" x14ac:dyDescent="0.25">
      <c r="A16" s="113"/>
      <c r="B16" s="116"/>
      <c r="D16" s="127"/>
      <c r="E16" s="120"/>
      <c r="F16" s="144"/>
      <c r="H16" s="143"/>
    </row>
    <row r="17" spans="1:9" ht="15.75" thickBot="1" x14ac:dyDescent="0.3">
      <c r="A17" s="113"/>
      <c r="B17" s="116"/>
      <c r="D17" s="127"/>
      <c r="E17" s="120"/>
      <c r="F17" s="145">
        <f>SUM(F15:F16)</f>
        <v>35000</v>
      </c>
      <c r="H17" s="143" t="s">
        <v>123</v>
      </c>
    </row>
    <row r="18" spans="1:9" ht="15.75" thickTop="1" x14ac:dyDescent="0.25">
      <c r="A18" s="113"/>
      <c r="B18" s="116"/>
      <c r="D18" s="127"/>
      <c r="E18" s="120"/>
      <c r="F18" s="131"/>
      <c r="H18" s="143"/>
    </row>
    <row r="19" spans="1:9" x14ac:dyDescent="0.25">
      <c r="A19" s="113"/>
      <c r="B19" s="116"/>
      <c r="D19" s="127"/>
      <c r="E19" s="120"/>
      <c r="F19" s="122"/>
      <c r="H19" s="143"/>
    </row>
    <row r="20" spans="1:9" x14ac:dyDescent="0.25">
      <c r="A20" s="113"/>
      <c r="B20" s="130" t="s">
        <v>124</v>
      </c>
      <c r="D20" s="127"/>
      <c r="E20" s="120"/>
      <c r="F20" s="122"/>
      <c r="H20" s="143" t="s">
        <v>125</v>
      </c>
    </row>
    <row r="21" spans="1:9" x14ac:dyDescent="0.25">
      <c r="A21" s="113"/>
      <c r="B21" s="130"/>
      <c r="D21" s="127"/>
      <c r="E21" s="120"/>
      <c r="F21" s="122"/>
      <c r="H21" s="143"/>
    </row>
    <row r="22" spans="1:9" x14ac:dyDescent="0.25">
      <c r="A22" s="113"/>
      <c r="B22" s="116" t="s">
        <v>126</v>
      </c>
      <c r="C22" s="112">
        <v>200</v>
      </c>
      <c r="D22" s="127" t="s">
        <v>127</v>
      </c>
      <c r="E22" s="120">
        <v>135</v>
      </c>
      <c r="F22" s="122">
        <f t="shared" ref="F22:F29" si="0">E22*C22</f>
        <v>27000</v>
      </c>
      <c r="H22" s="143"/>
    </row>
    <row r="23" spans="1:9" x14ac:dyDescent="0.25">
      <c r="A23" s="113"/>
      <c r="B23" s="116" t="s">
        <v>139</v>
      </c>
      <c r="C23" s="112">
        <v>1500</v>
      </c>
      <c r="D23" s="127" t="s">
        <v>127</v>
      </c>
      <c r="E23" s="120">
        <v>25</v>
      </c>
      <c r="F23" s="122">
        <f>E23*C23</f>
        <v>37500</v>
      </c>
      <c r="H23" s="143"/>
    </row>
    <row r="24" spans="1:9" x14ac:dyDescent="0.25">
      <c r="A24" s="113"/>
      <c r="B24" s="116" t="s">
        <v>128</v>
      </c>
      <c r="C24" s="112">
        <v>115</v>
      </c>
      <c r="D24" s="127" t="s">
        <v>129</v>
      </c>
      <c r="E24" s="120">
        <v>18</v>
      </c>
      <c r="F24" s="122">
        <f t="shared" si="0"/>
        <v>2070</v>
      </c>
    </row>
    <row r="25" spans="1:9" x14ac:dyDescent="0.25">
      <c r="A25" s="113"/>
      <c r="B25" s="116" t="s">
        <v>130</v>
      </c>
      <c r="C25" s="112">
        <v>110</v>
      </c>
      <c r="D25" s="127" t="s">
        <v>129</v>
      </c>
      <c r="E25" s="120">
        <v>50</v>
      </c>
      <c r="F25" s="122">
        <f t="shared" si="0"/>
        <v>5500</v>
      </c>
    </row>
    <row r="26" spans="1:9" x14ac:dyDescent="0.25">
      <c r="A26" s="113"/>
      <c r="B26" s="116" t="s">
        <v>131</v>
      </c>
      <c r="C26" s="112">
        <v>560</v>
      </c>
      <c r="D26" s="127" t="s">
        <v>129</v>
      </c>
      <c r="E26" s="120">
        <v>20</v>
      </c>
      <c r="F26" s="122">
        <f t="shared" si="0"/>
        <v>11200</v>
      </c>
    </row>
    <row r="27" spans="1:9" x14ac:dyDescent="0.25">
      <c r="A27" s="113"/>
      <c r="B27" s="116" t="s">
        <v>132</v>
      </c>
      <c r="C27" s="112">
        <v>50</v>
      </c>
      <c r="D27" s="127" t="s">
        <v>127</v>
      </c>
      <c r="E27" s="120">
        <v>120</v>
      </c>
      <c r="F27" s="122">
        <f t="shared" si="0"/>
        <v>6000</v>
      </c>
    </row>
    <row r="28" spans="1:9" x14ac:dyDescent="0.25">
      <c r="A28" s="113"/>
      <c r="B28" s="116" t="s">
        <v>133</v>
      </c>
      <c r="C28" s="112">
        <v>1</v>
      </c>
      <c r="D28" s="127" t="s">
        <v>122</v>
      </c>
      <c r="E28" s="120">
        <v>3500</v>
      </c>
      <c r="F28" s="122">
        <f t="shared" si="0"/>
        <v>3500</v>
      </c>
    </row>
    <row r="29" spans="1:9" x14ac:dyDescent="0.25">
      <c r="A29" s="113"/>
      <c r="B29" s="116" t="s">
        <v>134</v>
      </c>
      <c r="C29" s="112">
        <v>1</v>
      </c>
      <c r="D29" s="127" t="s">
        <v>122</v>
      </c>
      <c r="E29" s="120">
        <v>150</v>
      </c>
      <c r="F29" s="122">
        <f t="shared" si="0"/>
        <v>150</v>
      </c>
    </row>
    <row r="30" spans="1:9" x14ac:dyDescent="0.25">
      <c r="A30" s="113"/>
      <c r="B30" s="116" t="s">
        <v>135</v>
      </c>
      <c r="C30" s="112">
        <v>1</v>
      </c>
      <c r="D30" s="127" t="s">
        <v>122</v>
      </c>
      <c r="E30" s="120">
        <v>4000</v>
      </c>
      <c r="F30" s="122">
        <f>E30*C30</f>
        <v>4000</v>
      </c>
    </row>
    <row r="31" spans="1:9" x14ac:dyDescent="0.25">
      <c r="A31" s="113"/>
      <c r="B31" s="116" t="s">
        <v>136</v>
      </c>
      <c r="C31" s="112">
        <v>1</v>
      </c>
      <c r="D31" s="127" t="s">
        <v>122</v>
      </c>
      <c r="E31" s="120">
        <v>3500</v>
      </c>
      <c r="F31" s="122">
        <f>E31*C31</f>
        <v>3500</v>
      </c>
      <c r="I31" s="146"/>
    </row>
    <row r="32" spans="1:9" x14ac:dyDescent="0.25">
      <c r="A32" s="113"/>
      <c r="B32" s="116" t="s">
        <v>137</v>
      </c>
      <c r="C32" s="112">
        <v>8</v>
      </c>
      <c r="D32" s="127" t="s">
        <v>138</v>
      </c>
      <c r="E32" s="120">
        <v>200</v>
      </c>
      <c r="F32" s="122">
        <f>E32*C32</f>
        <v>1600</v>
      </c>
    </row>
    <row r="33" spans="1:8" x14ac:dyDescent="0.25">
      <c r="A33" s="113"/>
      <c r="B33" s="116"/>
      <c r="D33" s="127"/>
      <c r="E33" s="120"/>
      <c r="F33" s="122"/>
    </row>
    <row r="34" spans="1:8" x14ac:dyDescent="0.25">
      <c r="A34" s="113"/>
      <c r="B34" s="116"/>
      <c r="D34" s="127"/>
      <c r="E34" s="120"/>
      <c r="F34" s="122"/>
    </row>
    <row r="35" spans="1:8" x14ac:dyDescent="0.25">
      <c r="A35" s="113"/>
      <c r="B35" s="116"/>
      <c r="D35" s="127"/>
      <c r="E35" s="120"/>
      <c r="F35" s="122">
        <f>SUM(F22:F34)</f>
        <v>102020</v>
      </c>
    </row>
    <row r="36" spans="1:8" x14ac:dyDescent="0.25">
      <c r="A36" s="113"/>
      <c r="B36" s="116"/>
      <c r="D36" s="127"/>
      <c r="E36" s="132">
        <v>0.23</v>
      </c>
      <c r="F36" s="122">
        <f>F35*E36</f>
        <v>23464.600000000002</v>
      </c>
      <c r="H36" s="133"/>
    </row>
    <row r="37" spans="1:8" ht="15.75" thickBot="1" x14ac:dyDescent="0.3">
      <c r="A37" s="113"/>
      <c r="B37" s="116"/>
      <c r="D37" s="127"/>
      <c r="E37" s="120"/>
      <c r="F37" s="147">
        <f>SUM(F35:F36)</f>
        <v>125484.6</v>
      </c>
    </row>
    <row r="38" spans="1:8" ht="15.75" thickTop="1" x14ac:dyDescent="0.25">
      <c r="A38" s="113"/>
      <c r="B38" s="116"/>
      <c r="D38" s="127"/>
      <c r="E38" s="120"/>
      <c r="F38" s="122"/>
    </row>
    <row r="39" spans="1:8" x14ac:dyDescent="0.25">
      <c r="A39" s="113"/>
      <c r="B39" s="116"/>
      <c r="D39" s="127"/>
      <c r="E39" s="120"/>
      <c r="F39" s="122"/>
    </row>
    <row r="40" spans="1:8" x14ac:dyDescent="0.25">
      <c r="A40" s="117"/>
      <c r="B40" s="118"/>
      <c r="C40" s="128"/>
      <c r="D40" s="128"/>
      <c r="E40" s="123"/>
      <c r="F40" s="124"/>
    </row>
  </sheetData>
  <sheetProtection algorithmName="SHA-512" hashValue="RX8UO37GtEVPX6vhKH/N9ZN9iNLLHqg37zJJjZUh9RgDKArnzcXs8+lSm5rX7+tlpOfmNW6K25p+WF1G08fWrA==" saltValue="aNVJNLclMooy5sY9aOAgEQ==" spinCount="100000" sheet="1" objects="1" scenarios="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Assumptions</vt:lpstr>
      <vt:lpstr>Grant Application Summary</vt:lpstr>
      <vt:lpstr>Expenditure Profile</vt:lpstr>
      <vt:lpstr>Calculation Sheet</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2023-07-24T10:54:52Z</cp:lastPrinted>
  <dcterms:created xsi:type="dcterms:W3CDTF">2018-09-18T07:45:14Z</dcterms:created>
  <dcterms:modified xsi:type="dcterms:W3CDTF">2023-07-31T11:08:09Z</dcterms:modified>
</cp:coreProperties>
</file>