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lie.fallon\Downloads\Band 3 - Blank\PH4_Statutory Processes\"/>
    </mc:Choice>
  </mc:AlternateContent>
  <bookViews>
    <workbookView xWindow="0" yWindow="0" windowWidth="28800" windowHeight="12300"/>
  </bookViews>
  <sheets>
    <sheet name="Cost Estimate" sheetId="1" r:id="rId1"/>
    <sheet name="PCD Summary" sheetId="10" r:id="rId2"/>
    <sheet name="Assumptions" sheetId="4" r:id="rId3"/>
    <sheet name="Expenditure Profile" sheetId="6" r:id="rId4"/>
    <sheet name="Estimate Comparisons" sheetId="9" r:id="rId5"/>
  </sheets>
  <externalReferences>
    <externalReference r:id="rId6"/>
  </externalReferences>
  <definedNames>
    <definedName name="_xlnm.Print_Area" localSheetId="2">Assumptions!$B$1:$U$74</definedName>
    <definedName name="_xlnm.Print_Area" localSheetId="0">'Cost Estimate'!$B$1:$Q$108</definedName>
    <definedName name="_xlnm.Print_Area" localSheetId="4">'Estimate Comparisons'!$B$1:$L$55</definedName>
    <definedName name="_xlnm.Print_Area" localSheetId="3">'Expenditure Profile'!$B$1:$R$64</definedName>
    <definedName name="_xlnm.Print_Area" localSheetId="1">'PCD Summary'!#REF!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0" l="1"/>
  <c r="L12" i="10"/>
  <c r="L10" i="10"/>
  <c r="D14" i="10"/>
  <c r="D12" i="10"/>
  <c r="D10" i="10"/>
  <c r="D8" i="10"/>
  <c r="A7" i="10"/>
  <c r="L33" i="10" l="1"/>
  <c r="E23" i="9" l="1"/>
  <c r="H26" i="9" l="1"/>
  <c r="K53" i="1" l="1"/>
  <c r="I17" i="10" s="1"/>
  <c r="K54" i="1"/>
  <c r="K55" i="1"/>
  <c r="K56" i="1"/>
  <c r="K58" i="1" l="1"/>
  <c r="I22" i="10" s="1"/>
  <c r="K22" i="10" s="1"/>
  <c r="L22" i="10" s="1"/>
  <c r="I19" i="10"/>
  <c r="K19" i="10" s="1"/>
  <c r="L19" i="10" s="1"/>
  <c r="K59" i="1"/>
  <c r="I23" i="10" s="1"/>
  <c r="K23" i="10" s="1"/>
  <c r="L23" i="10" s="1"/>
  <c r="I20" i="10"/>
  <c r="K20" i="10" s="1"/>
  <c r="L20" i="10" s="1"/>
  <c r="K57" i="1"/>
  <c r="I21" i="10" s="1"/>
  <c r="K21" i="10" s="1"/>
  <c r="L21" i="10" s="1"/>
  <c r="I18" i="10"/>
  <c r="K18" i="10" s="1"/>
  <c r="L18" i="10" s="1"/>
  <c r="K17" i="10"/>
  <c r="L17" i="10" s="1"/>
  <c r="E27" i="9"/>
  <c r="F94" i="1"/>
  <c r="K52" i="1" l="1"/>
  <c r="D9" i="9"/>
  <c r="D7" i="9"/>
  <c r="E8" i="6"/>
  <c r="E6" i="6"/>
  <c r="E15" i="4"/>
  <c r="E13" i="4"/>
  <c r="E11" i="4"/>
  <c r="E9" i="4"/>
  <c r="E7" i="4"/>
  <c r="K88" i="1" l="1"/>
  <c r="F26" i="9" l="1"/>
  <c r="G26" i="9" s="1"/>
  <c r="K72" i="1"/>
  <c r="K71" i="1"/>
  <c r="K70" i="1"/>
  <c r="K69" i="1"/>
  <c r="K68" i="1"/>
  <c r="K67" i="1"/>
  <c r="J48" i="1"/>
  <c r="K73" i="1" l="1"/>
  <c r="I25" i="10" s="1"/>
  <c r="L25" i="10" s="1"/>
  <c r="K48" i="1"/>
  <c r="K49" i="1" s="1"/>
  <c r="I26" i="10" s="1"/>
  <c r="K26" i="10" s="1"/>
  <c r="L26" i="10" s="1"/>
  <c r="F32" i="9"/>
  <c r="E12" i="6"/>
  <c r="F15" i="9" l="1"/>
  <c r="J63" i="1"/>
  <c r="G32" i="9" l="1"/>
  <c r="H32" i="9" s="1"/>
  <c r="G15" i="9"/>
  <c r="H15" i="9" s="1"/>
  <c r="K63" i="1" l="1"/>
  <c r="K64" i="1" s="1"/>
  <c r="I24" i="10" s="1"/>
  <c r="K24" i="10" l="1"/>
  <c r="L24" i="10" s="1"/>
  <c r="F17" i="9"/>
  <c r="G17" i="6"/>
  <c r="G18" i="6" s="1"/>
  <c r="G19" i="6" s="1"/>
  <c r="G20" i="6" s="1"/>
  <c r="G21" i="6" s="1"/>
  <c r="G22" i="6" s="1"/>
  <c r="G23" i="6" s="1"/>
  <c r="G24" i="6" s="1"/>
  <c r="G25" i="6" s="1"/>
  <c r="G26" i="6" s="1"/>
  <c r="G27" i="6" s="1"/>
  <c r="G28" i="6" s="1"/>
  <c r="G29" i="6" s="1"/>
  <c r="G30" i="6" s="1"/>
  <c r="G31" i="6" s="1"/>
  <c r="G32" i="6" s="1"/>
  <c r="G17" i="9" l="1"/>
  <c r="H17" i="9" s="1"/>
  <c r="K60" i="1"/>
  <c r="F16" i="9" l="1"/>
  <c r="G16" i="9" s="1"/>
  <c r="H16" i="9" s="1"/>
  <c r="J76" i="1"/>
  <c r="J87" i="1"/>
  <c r="K87" i="1" s="1"/>
  <c r="K17" i="6"/>
  <c r="K18" i="6" s="1"/>
  <c r="K19" i="6" s="1"/>
  <c r="K20" i="6" s="1"/>
  <c r="K21" i="6" s="1"/>
  <c r="K22" i="6" s="1"/>
  <c r="K23" i="6" s="1"/>
  <c r="K24" i="6" s="1"/>
  <c r="K25" i="6" s="1"/>
  <c r="K26" i="6" s="1"/>
  <c r="K27" i="6" s="1"/>
  <c r="K28" i="6" s="1"/>
  <c r="K29" i="6" s="1"/>
  <c r="K30" i="6" s="1"/>
  <c r="K31" i="6" s="1"/>
  <c r="K32" i="6" s="1"/>
  <c r="F25" i="9" l="1"/>
  <c r="G25" i="9" s="1"/>
  <c r="H25" i="9" s="1"/>
  <c r="K76" i="1"/>
  <c r="I27" i="10" s="1"/>
  <c r="F18" i="9"/>
  <c r="K27" i="10" l="1"/>
  <c r="L27" i="10" s="1"/>
  <c r="F19" i="9"/>
  <c r="G18" i="9"/>
  <c r="H18" i="9" s="1"/>
  <c r="G19" i="9" l="1"/>
  <c r="H19" i="9" s="1"/>
  <c r="K77" i="1"/>
  <c r="I28" i="10" l="1"/>
  <c r="J79" i="1"/>
  <c r="K79" i="1" s="1"/>
  <c r="J78" i="1"/>
  <c r="K78" i="1" s="1"/>
  <c r="F20" i="9"/>
  <c r="K28" i="10" l="1"/>
  <c r="L28" i="10" s="1"/>
  <c r="K81" i="1"/>
  <c r="I29" i="10"/>
  <c r="K29" i="10" s="1"/>
  <c r="L29" i="10" s="1"/>
  <c r="F22" i="9"/>
  <c r="G22" i="9" s="1"/>
  <c r="H22" i="9" s="1"/>
  <c r="I30" i="10"/>
  <c r="K30" i="10" s="1"/>
  <c r="L30" i="10" s="1"/>
  <c r="F21" i="9"/>
  <c r="G20" i="9"/>
  <c r="H20" i="9" s="1"/>
  <c r="L35" i="10" l="1"/>
  <c r="I31" i="10"/>
  <c r="G21" i="9"/>
  <c r="H21" i="9" s="1"/>
  <c r="F23" i="9"/>
  <c r="K84" i="1"/>
  <c r="J86" i="1"/>
  <c r="K86" i="1" s="1"/>
  <c r="K91" i="1" l="1"/>
  <c r="F24" i="9"/>
  <c r="G24" i="9" s="1"/>
  <c r="H24" i="9" s="1"/>
  <c r="K94" i="1"/>
  <c r="G23" i="9" l="1"/>
  <c r="H23" i="9" s="1"/>
  <c r="F27" i="9"/>
  <c r="G27" i="9" s="1"/>
  <c r="H27" i="9" s="1"/>
  <c r="K95" i="1"/>
  <c r="E10" i="6"/>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86"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<sst xmlns="http://schemas.openxmlformats.org/spreadsheetml/2006/main" count="292" uniqueCount="184">
  <si>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</si>
  <si>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</si>
  <si>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</si>
  <si>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</si>
  <si>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</si>
  <si>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</si>
  <si>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</si>
  <si>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</si>
  <si>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</si>
  <si>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</si>
  <si>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</si>
  <si>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</si>
  <si>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</si>
  <si>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</si>
  <si>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</si>
  <si>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</si>
  <si>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</si>
  <si>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</si>
  <si>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</si>
  <si>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</si>
  <si>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</si>
  <si>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</si>
  <si>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</si>
  <si>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</si>
  <si>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</si>
  <si>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</si>
  <si>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</si>
  <si>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</si>
  <si>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</si>
  <si>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</si>
  <si>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</si>
  <si>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</si>
  <si>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</si>
  <si>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</si>
  <si>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</si>
  <si>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</si>
  <si>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</si>
  <si>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</si>
  <si>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</si>
  <si>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</si>
  <si>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</si>
  <si>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</si>
  <si>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</si>
  <si>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</si>
  <si>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</si>
  <si>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</si>
  <si>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</si>
  <si>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</si>
  <si>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</si>
  <si>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 xml:space="preserve">Previous Estimate </t>
  </si>
  <si>
    <t xml:space="preserve">Current Estimate </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</si>
  <si>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</si>
  <si>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</si>
  <si>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</si>
  <si>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</si>
  <si>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</si>
  <si>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</si>
  <si>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</si>
  <si>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</si>
  <si>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</si>
  <si>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</si>
  <si>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</si>
  <si>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Anticipated Duration (Months):</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</si>
  <si>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</si>
  <si>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</si>
  <si>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</si>
  <si>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</si>
  <si>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</si>
  <si>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</si>
  <si>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</si>
  <si>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</si>
  <si>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</si>
  <si>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</si>
  <si>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</si>
  <si>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</si>
  <si>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</si>
  <si>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</si>
  <si>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</si>
  <si>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</si>
  <si>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</si>
  <si>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</si>
  <si>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</si>
  <si>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</si>
  <si>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</si>
  <si>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</si>
  <si>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</si>
  <si>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</si>
  <si>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</si>
  <si>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</si>
  <si>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</si>
  <si>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</si>
  <si>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</si>
  <si>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</si>
  <si>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</si>
  <si>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</si>
  <si>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</si>
  <si>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</si>
  <si>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</si>
  <si>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</si>
  <si>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</si>
  <si>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</si>
  <si>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</si>
  <si>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</si>
  <si>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</si>
  <si>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</si>
  <si>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</si>
  <si>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</si>
  <si>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</si>
  <si>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t xml:space="preserve">Updated Preliminary Cost Estimate Template </t>
  </si>
  <si>
    <t xml:space="preserve">Total Updated Preliminary Cost Estimate Exclusive of VAT </t>
  </si>
  <si>
    <t xml:space="preserve">Total Updated Preliminary Cost Estimate Inclusive of VAT </t>
  </si>
  <si>
    <t>Updated Preliminary Cost Estimate</t>
  </si>
  <si>
    <r>
      <t xml:space="preserve">VAT </t>
    </r>
    <r>
      <rPr>
        <i/>
        <sz val="10"/>
        <rFont val="Lucida Sans"/>
        <family val="2"/>
      </rPr>
      <t>on Land and Property</t>
    </r>
  </si>
  <si>
    <t>Accommodation Works</t>
  </si>
  <si>
    <t xml:space="preserve">Works for Statutory Undertakers </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</si>
  <si>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</si>
  <si>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</si>
  <si>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</si>
  <si>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</si>
  <si>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</si>
  <si>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</si>
  <si>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</si>
  <si>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</si>
  <si>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</si>
  <si>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Structural Concrete (Including Structures Generally)</t>
  </si>
  <si>
    <t>Landscaping &amp; Ecology</t>
  </si>
  <si>
    <t>Prepared By (Organisation/Individual):</t>
  </si>
  <si>
    <t>Traffic Signs &amp; Road Markings</t>
  </si>
  <si>
    <t>Approving Authority:</t>
  </si>
  <si>
    <t>Cumulative Expenditure 
(€)</t>
  </si>
  <si>
    <t>Construction Costs</t>
  </si>
  <si>
    <t xml:space="preserve">Costs are considered to include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</si>
  <si>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Add Inflation </t>
  </si>
  <si>
    <t xml:space="preserve">NOTE: For Band 3 Projects the activity cost heads presented are the minimum expected for a linear road project and are to be proposed, discussed and agreed in writing with NTA prior to production of the cost estimate. </t>
  </si>
  <si>
    <t>2.1.1</t>
  </si>
  <si>
    <t>2.1.2</t>
  </si>
  <si>
    <t>2.1.3</t>
  </si>
  <si>
    <t>2.1.4</t>
  </si>
  <si>
    <t>2.1.5</t>
  </si>
  <si>
    <t>2.1.6</t>
  </si>
  <si>
    <t>2.1.7</t>
  </si>
  <si>
    <t>Scope &amp; Purpose</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</si>
  <si>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</si>
  <si>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</si>
  <si>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</si>
  <si>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</si>
  <si>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</si>
  <si>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</si>
  <si>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</si>
  <si>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</si>
  <si>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</si>
  <si>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</si>
  <si>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</si>
  <si>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</si>
  <si>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 xml:space="preserve">Project Control Document Summary </t>
  </si>
  <si>
    <r>
      <t xml:space="preserve">Add Contingency </t>
    </r>
    <r>
      <rPr>
        <i/>
        <sz val="10"/>
        <color theme="1"/>
        <rFont val="Lucida Sans"/>
        <family val="2"/>
      </rPr>
      <t>(001_B123_CC_CMG)</t>
    </r>
  </si>
  <si>
    <r>
      <t xml:space="preserve">Add Project Specific Risk </t>
    </r>
    <r>
      <rPr>
        <i/>
        <sz val="10"/>
        <rFont val="Lucida Sans"/>
        <family val="2"/>
      </rPr>
      <t>(Output From QRA - 013_B23_QRA_CMG)</t>
    </r>
  </si>
  <si>
    <t>item</t>
  </si>
  <si>
    <t>iten</t>
  </si>
  <si>
    <t>m2</t>
  </si>
  <si>
    <t>Sally Gate</t>
  </si>
  <si>
    <t>M Bunny</t>
  </si>
  <si>
    <t>Add VAT @ 13.5%</t>
  </si>
  <si>
    <t>Add VAT @ 23%</t>
  </si>
  <si>
    <t>Add VAT on Land (If Applicable)</t>
  </si>
  <si>
    <t>Total Costs (Including VAT)</t>
  </si>
  <si>
    <t xml:space="preserve">Works of similar nature / agreed professional fees / agreed land take </t>
  </si>
  <si>
    <t>Per Cent Art Scheme</t>
  </si>
  <si>
    <r>
      <t xml:space="preserve">Per Cent for Art Scheme
</t>
    </r>
    <r>
      <rPr>
        <sz val="10"/>
        <color rgb="FF0070C0"/>
        <rFont val="Lucida Sans"/>
        <family val="2"/>
      </rPr>
      <t>https://publicart.ie/main/commissioning/funding/per-cent-for-art-scheme/</t>
    </r>
  </si>
  <si>
    <t>PCD Summary</t>
  </si>
  <si>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</si>
  <si>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</si>
  <si>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</si>
  <si>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</si>
  <si>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</si>
  <si>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</si>
  <si>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</si>
  <si>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</si>
  <si>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</si>
  <si>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</si>
  <si>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</si>
  <si>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</si>
  <si>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Preliminary Cost Estimate (Including VAT) </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</si>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</sst>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4"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b/>
      <sz val="11"/>
      <color theme="1"/>
      <name val="Calibri"/>
      <family val="2"/>
      <scheme val="minor"/>
    </font>
    <font>
      <sz val="10"/>
      <color rgb="FF0070C0"/>
      <name val="Lucida Sans"/>
      <family val="2"/>
    </font>
    <font>
      <sz val="11"/>
      <color rgb="FF0070C0"/>
      <name val="Calibri"/>
      <family val="2"/>
      <scheme val="minor"/>
    </font>
    <font>
      <b/>
      <sz val="10"/>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right style="thin">
        <color rgb="FF3C0A82"/>
      </right>
      <top/>
      <bottom/>
      <diagonal/>
    </border>
    <border>
      <left style="thin">
        <color rgb="FF3C0A82"/>
      </left>
      <right style="thin">
        <color rgb="FF3C0A82"/>
      </right>
      <top style="thin">
        <color rgb="FF3C0A82"/>
      </top>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510">
    <xf numFmtId="0" fontId="0" fillId="0" borderId="0" xfId="0"/>
    <xf numFmtId="0" fontId="2" fillId="2" borderId="0" xfId="0" applyFont="1" applyFill="1" applyAlignment="1">
      <alignment vertical="center" wrapText="1"/>
    </xf>
    <xf numFmtId="0" fontId="2" fillId="2" borderId="2"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Alignment="1">
      <alignment vertical="center"/>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7" fillId="2" borderId="0" xfId="0" applyFont="1" applyFill="1" applyAlignment="1">
      <alignment vertical="center" wrapText="1"/>
    </xf>
    <xf numFmtId="0" fontId="2" fillId="2" borderId="30" xfId="0" applyFont="1" applyFill="1" applyBorder="1" applyAlignment="1">
      <alignment vertical="center" wrapText="1"/>
    </xf>
    <xf numFmtId="0" fontId="9" fillId="4" borderId="43" xfId="0" applyFont="1" applyFill="1" applyBorder="1" applyAlignment="1">
      <alignment vertical="center"/>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2" xfId="0" applyFont="1" applyFill="1" applyBorder="1" applyAlignment="1">
      <alignment horizontal="center"/>
    </xf>
    <xf numFmtId="0" fontId="2" fillId="2" borderId="59" xfId="0" applyFont="1" applyFill="1" applyBorder="1" applyAlignment="1">
      <alignment horizontal="center"/>
    </xf>
    <xf numFmtId="0" fontId="2" fillId="2" borderId="74" xfId="0" applyFont="1" applyFill="1" applyBorder="1" applyAlignment="1">
      <alignment horizontal="center"/>
    </xf>
    <xf numFmtId="0" fontId="2" fillId="2" borderId="60" xfId="0" applyFont="1" applyFill="1" applyBorder="1" applyAlignment="1">
      <alignment horizontal="center"/>
    </xf>
    <xf numFmtId="0" fontId="2" fillId="2" borderId="59" xfId="0" applyFont="1" applyFill="1" applyBorder="1" applyAlignment="1">
      <alignment vertical="center" wrapText="1"/>
    </xf>
    <xf numFmtId="0" fontId="2" fillId="2" borderId="74" xfId="0" applyFont="1" applyFill="1" applyBorder="1" applyAlignment="1">
      <alignment vertical="center" wrapText="1"/>
    </xf>
    <xf numFmtId="0" fontId="2" fillId="2" borderId="60" xfId="0" applyFont="1" applyFill="1" applyBorder="1" applyAlignment="1">
      <alignment vertical="center" wrapText="1"/>
    </xf>
    <xf numFmtId="0" fontId="2" fillId="2" borderId="24" xfId="0" applyFont="1" applyFill="1" applyBorder="1" applyAlignment="1">
      <alignment horizontal="center"/>
    </xf>
    <xf numFmtId="0" fontId="3" fillId="0" borderId="47"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165" fontId="2" fillId="2" borderId="74" xfId="0" applyNumberFormat="1" applyFont="1" applyFill="1" applyBorder="1" applyAlignment="1">
      <alignment vertical="center" wrapText="1"/>
    </xf>
    <xf numFmtId="165" fontId="2" fillId="2" borderId="60" xfId="0" applyNumberFormat="1" applyFont="1" applyFill="1" applyBorder="1" applyAlignment="1">
      <alignment vertical="center" wrapText="1"/>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7"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1" xfId="0" applyFont="1" applyFill="1" applyBorder="1" applyAlignment="1">
      <alignment horizontal="center"/>
    </xf>
    <xf numFmtId="0" fontId="9" fillId="4" borderId="87" xfId="0" applyFont="1" applyFill="1" applyBorder="1" applyAlignment="1">
      <alignment horizontal="center"/>
    </xf>
    <xf numFmtId="0" fontId="3" fillId="0" borderId="15" xfId="0" applyFont="1" applyBorder="1" applyAlignment="1">
      <alignment horizontal="center" vertical="center" wrapText="1"/>
    </xf>
    <xf numFmtId="0" fontId="3" fillId="0" borderId="48" xfId="0" applyFont="1" applyBorder="1" applyAlignment="1">
      <alignment horizontal="center" vertical="center" wrapText="1"/>
    </xf>
    <xf numFmtId="0" fontId="9" fillId="4" borderId="24" xfId="0" applyFont="1" applyFill="1" applyBorder="1" applyAlignment="1">
      <alignment horizontal="left"/>
    </xf>
    <xf numFmtId="9" fontId="0" fillId="0" borderId="48" xfId="2" applyFont="1" applyBorder="1" applyAlignment="1">
      <alignment horizontal="center" vertical="center"/>
    </xf>
    <xf numFmtId="14" fontId="2" fillId="3" borderId="15" xfId="0" applyNumberFormat="1"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wrapText="1"/>
      <protection locked="0"/>
    </xf>
    <xf numFmtId="0" fontId="2" fillId="3" borderId="62" xfId="0" applyFont="1" applyFill="1" applyBorder="1" applyAlignment="1" applyProtection="1">
      <alignment horizontal="center" vertical="center" wrapText="1"/>
      <protection locked="0"/>
    </xf>
    <xf numFmtId="0" fontId="2" fillId="2" borderId="42"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3" xfId="0" applyFont="1" applyFill="1" applyBorder="1" applyAlignment="1">
      <alignment vertical="center"/>
    </xf>
    <xf numFmtId="0" fontId="2" fillId="2" borderId="53"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79" xfId="0" applyFont="1" applyFill="1" applyBorder="1" applyAlignment="1">
      <alignment vertical="center"/>
    </xf>
    <xf numFmtId="0" fontId="2" fillId="2" borderId="64"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0" borderId="15" xfId="0" applyFont="1" applyBorder="1" applyAlignment="1">
      <alignment vertical="center" wrapText="1"/>
    </xf>
    <xf numFmtId="0" fontId="3" fillId="2" borderId="76"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0" fontId="9" fillId="4" borderId="61" xfId="0" applyFont="1" applyFill="1" applyBorder="1" applyAlignment="1">
      <alignment vertical="center"/>
    </xf>
    <xf numFmtId="0" fontId="2" fillId="3" borderId="46" xfId="0" applyFont="1" applyFill="1" applyBorder="1" applyAlignment="1" applyProtection="1">
      <alignment horizontal="center" vertical="center" wrapText="1"/>
      <protection locked="0"/>
    </xf>
    <xf numFmtId="0" fontId="2" fillId="3" borderId="6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8" xfId="0" applyNumberFormat="1" applyFont="1" applyFill="1" applyBorder="1" applyAlignment="1" applyProtection="1">
      <alignment horizontal="center"/>
      <protection locked="0"/>
    </xf>
    <xf numFmtId="0" fontId="2" fillId="3" borderId="15"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protection locked="0"/>
    </xf>
    <xf numFmtId="0" fontId="2" fillId="3" borderId="51" xfId="0" applyFont="1" applyFill="1" applyBorder="1" applyAlignment="1" applyProtection="1">
      <alignment horizontal="center"/>
      <protection locked="0"/>
    </xf>
    <xf numFmtId="14" fontId="2" fillId="3" borderId="52" xfId="0" applyNumberFormat="1" applyFont="1" applyFill="1" applyBorder="1" applyAlignment="1" applyProtection="1">
      <alignment horizontal="center"/>
      <protection locked="0"/>
    </xf>
    <xf numFmtId="0" fontId="2" fillId="2" borderId="27" xfId="0" applyFont="1" applyFill="1" applyBorder="1" applyAlignment="1">
      <alignment horizontal="center"/>
    </xf>
    <xf numFmtId="0" fontId="2" fillId="2" borderId="15" xfId="0" applyFont="1" applyFill="1" applyBorder="1" applyAlignment="1">
      <alignment horizontal="left" vertical="center" wrapText="1"/>
    </xf>
    <xf numFmtId="0" fontId="2" fillId="2" borderId="99" xfId="0" applyFont="1" applyFill="1" applyBorder="1" applyAlignment="1">
      <alignment vertical="center" wrapText="1"/>
    </xf>
    <xf numFmtId="0" fontId="2" fillId="2" borderId="100" xfId="0" applyFont="1" applyFill="1" applyBorder="1" applyAlignment="1">
      <alignment vertical="center" wrapText="1"/>
    </xf>
    <xf numFmtId="0" fontId="2" fillId="2" borderId="101" xfId="0" applyFont="1" applyFill="1" applyBorder="1" applyAlignment="1">
      <alignment vertical="center" wrapText="1"/>
    </xf>
    <xf numFmtId="0" fontId="3" fillId="2" borderId="102" xfId="0" applyFont="1" applyFill="1" applyBorder="1" applyAlignment="1">
      <alignment horizontal="right" vertical="center" wrapText="1"/>
    </xf>
    <xf numFmtId="0" fontId="9" fillId="4" borderId="103" xfId="0" applyFont="1" applyFill="1" applyBorder="1" applyAlignment="1">
      <alignment vertical="center"/>
    </xf>
    <xf numFmtId="0" fontId="9" fillId="4" borderId="103"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106" xfId="0" applyFont="1" applyFill="1" applyBorder="1" applyAlignment="1">
      <alignment vertical="center" wrapText="1"/>
    </xf>
    <xf numFmtId="0" fontId="2" fillId="2" borderId="103" xfId="0" applyFont="1" applyFill="1" applyBorder="1" applyAlignment="1">
      <alignment vertical="center" wrapText="1"/>
    </xf>
    <xf numFmtId="0" fontId="2" fillId="2" borderId="103" xfId="0" applyFont="1" applyFill="1" applyBorder="1" applyAlignment="1">
      <alignment vertical="center"/>
    </xf>
    <xf numFmtId="0" fontId="2" fillId="2" borderId="104" xfId="0" applyFont="1" applyFill="1" applyBorder="1" applyAlignment="1">
      <alignment vertical="center" wrapText="1"/>
    </xf>
    <xf numFmtId="0" fontId="2" fillId="2" borderId="107" xfId="0" applyFont="1" applyFill="1" applyBorder="1" applyAlignment="1">
      <alignment vertical="center" wrapText="1"/>
    </xf>
    <xf numFmtId="0" fontId="3" fillId="2" borderId="53"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66" fontId="2" fillId="3" borderId="15" xfId="0" applyNumberFormat="1" applyFont="1" applyFill="1" applyBorder="1" applyAlignment="1" applyProtection="1">
      <alignment horizontal="center" vertical="center"/>
      <protection locked="0"/>
    </xf>
    <xf numFmtId="0" fontId="2" fillId="0" borderId="15" xfId="0" applyFont="1" applyBorder="1" applyAlignment="1">
      <alignment horizontal="center" vertical="center" wrapText="1"/>
    </xf>
    <xf numFmtId="0" fontId="18" fillId="2" borderId="0" xfId="0" applyFont="1" applyFill="1" applyAlignment="1">
      <alignment vertical="center" wrapText="1"/>
    </xf>
    <xf numFmtId="0" fontId="20"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0" fontId="2" fillId="0" borderId="6" xfId="0" applyFont="1" applyBorder="1" applyAlignment="1">
      <alignment horizontal="center" vertical="center"/>
    </xf>
    <xf numFmtId="0" fontId="2" fillId="0" borderId="113" xfId="0" applyFont="1" applyBorder="1" applyAlignment="1">
      <alignment horizontal="left" vertical="center" wrapText="1"/>
    </xf>
    <xf numFmtId="0" fontId="2" fillId="0" borderId="114"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7" fillId="0" borderId="15" xfId="0" applyNumberFormat="1" applyFont="1" applyBorder="1" applyAlignment="1">
      <alignment horizontal="center" vertical="center"/>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9" fontId="22" fillId="2" borderId="0" xfId="2" applyFont="1" applyFill="1" applyAlignment="1" applyProtection="1">
      <alignment horizontal="center" vertical="center" wrapText="1"/>
    </xf>
    <xf numFmtId="0" fontId="18" fillId="2" borderId="0" xfId="0" applyFont="1" applyFill="1" applyAlignment="1">
      <alignment vertical="center"/>
    </xf>
    <xf numFmtId="9" fontId="20" fillId="2" borderId="0" xfId="2" applyFont="1" applyFill="1" applyAlignment="1" applyProtection="1">
      <alignment vertical="center" wrapText="1"/>
    </xf>
    <xf numFmtId="166" fontId="3" fillId="2" borderId="64" xfId="0" applyNumberFormat="1" applyFont="1" applyFill="1" applyBorder="1" applyAlignment="1">
      <alignment horizontal="center" vertical="center" wrapText="1"/>
    </xf>
    <xf numFmtId="166" fontId="2" fillId="3" borderId="53" xfId="2" applyNumberFormat="1"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18" fillId="2" borderId="0" xfId="0" applyFont="1" applyFill="1" applyAlignment="1">
      <alignment vertical="center" wrapText="1"/>
    </xf>
    <xf numFmtId="0" fontId="19" fillId="0" borderId="0" xfId="0" applyFont="1" applyAlignment="1">
      <alignment vertical="center" wrapText="1"/>
    </xf>
    <xf numFmtId="0" fontId="3"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4" xfId="0" applyFont="1" applyFill="1" applyBorder="1" applyAlignment="1">
      <alignment horizontal="left" vertical="center"/>
    </xf>
    <xf numFmtId="166" fontId="3" fillId="2" borderId="105" xfId="0" applyNumberFormat="1" applyFont="1" applyFill="1" applyBorder="1" applyAlignment="1">
      <alignment horizontal="center" vertical="center" wrapText="1"/>
    </xf>
    <xf numFmtId="0" fontId="20" fillId="2" borderId="0" xfId="0" applyFont="1" applyFill="1" applyAlignment="1">
      <alignment vertical="center" wrapText="1"/>
    </xf>
    <xf numFmtId="0" fontId="19" fillId="0" borderId="0" xfId="0" applyFont="1" applyAlignment="1">
      <alignment vertical="center" wrapText="1"/>
    </xf>
    <xf numFmtId="0" fontId="9" fillId="4" borderId="103" xfId="0" applyFont="1" applyFill="1" applyBorder="1" applyAlignment="1">
      <alignment horizontal="center" vertical="center" wrapText="1"/>
    </xf>
    <xf numFmtId="0" fontId="9" fillId="4" borderId="103" xfId="0" applyFont="1" applyFill="1" applyBorder="1" applyAlignment="1">
      <alignment horizontal="center" vertical="center"/>
    </xf>
    <xf numFmtId="43" fontId="2" fillId="0" borderId="16" xfId="4" applyFont="1" applyBorder="1" applyAlignment="1">
      <alignment vertical="center" wrapText="1"/>
    </xf>
    <xf numFmtId="166" fontId="2" fillId="0" borderId="16" xfId="0" applyNumberFormat="1" applyFont="1" applyBorder="1" applyAlignment="1">
      <alignment vertical="center" wrapText="1"/>
    </xf>
    <xf numFmtId="166" fontId="3" fillId="2" borderId="12" xfId="0" applyNumberFormat="1" applyFont="1" applyFill="1" applyBorder="1" applyAlignment="1">
      <alignment horizontal="center" vertical="center"/>
    </xf>
    <xf numFmtId="43" fontId="2" fillId="2" borderId="0" xfId="4" applyFont="1" applyFill="1" applyAlignment="1">
      <alignment vertical="center" wrapTex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41"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2" fillId="3" borderId="15" xfId="2"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8" xfId="0" applyNumberFormat="1" applyFont="1" applyFill="1" applyBorder="1" applyAlignment="1">
      <alignment horizontal="center" vertical="center" wrapText="1"/>
    </xf>
    <xf numFmtId="0" fontId="3" fillId="2" borderId="53" xfId="0" applyFont="1" applyFill="1" applyBorder="1" applyAlignment="1">
      <alignment horizontal="center" vertical="center" wrapText="1"/>
    </xf>
    <xf numFmtId="165" fontId="3" fillId="2" borderId="53" xfId="0" applyNumberFormat="1"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9" fontId="2" fillId="3" borderId="15" xfId="2"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vertical="center" wrapText="1"/>
    </xf>
    <xf numFmtId="166" fontId="2" fillId="3" borderId="41"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3" xfId="0" applyFont="1" applyFill="1" applyBorder="1" applyAlignment="1">
      <alignment horizontal="left" vertical="center" wrapText="1"/>
    </xf>
    <xf numFmtId="166" fontId="2" fillId="3" borderId="16" xfId="0" applyNumberFormat="1" applyFont="1" applyFill="1" applyBorder="1" applyAlignment="1" applyProtection="1">
      <alignment horizontal="center" vertical="center" wrapText="1"/>
      <protection locked="0"/>
    </xf>
    <xf numFmtId="166" fontId="2" fillId="3" borderId="41" xfId="0" applyNumberFormat="1" applyFont="1" applyFill="1" applyBorder="1" applyAlignment="1" applyProtection="1">
      <alignment horizontal="center" vertical="center" wrapText="1"/>
      <protection locked="0"/>
    </xf>
    <xf numFmtId="0" fontId="3" fillId="2" borderId="51" xfId="0" applyFont="1" applyFill="1" applyBorder="1" applyAlignment="1">
      <alignment horizontal="right" vertical="center" wrapText="1"/>
    </xf>
    <xf numFmtId="0" fontId="2" fillId="2" borderId="0" xfId="0" applyFont="1" applyFill="1" applyAlignment="1">
      <alignment horizontal="left" vertical="center" wrapText="1"/>
    </xf>
    <xf numFmtId="0" fontId="2" fillId="2" borderId="16"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14" xfId="0" applyFont="1" applyFill="1" applyBorder="1" applyAlignment="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0" fontId="3" fillId="2" borderId="5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166" fontId="3" fillId="2" borderId="16" xfId="2" applyNumberFormat="1" applyFont="1" applyFill="1" applyBorder="1" applyAlignment="1" applyProtection="1">
      <alignment horizontal="center" vertical="center" wrapText="1"/>
    </xf>
    <xf numFmtId="9" fontId="3" fillId="2" borderId="41" xfId="2" applyFont="1" applyFill="1" applyBorder="1" applyAlignment="1" applyProtection="1">
      <alignment horizontal="center" vertical="center" wrapText="1"/>
    </xf>
    <xf numFmtId="166" fontId="3" fillId="2" borderId="15" xfId="0" applyNumberFormat="1" applyFont="1" applyFill="1" applyBorder="1" applyAlignment="1">
      <alignment horizontal="center" vertical="center" wrapText="1"/>
    </xf>
    <xf numFmtId="166" fontId="3" fillId="2" borderId="48" xfId="0" applyNumberFormat="1" applyFont="1" applyFill="1" applyBorder="1" applyAlignment="1">
      <alignment horizontal="center" vertical="center" wrapText="1"/>
    </xf>
    <xf numFmtId="0" fontId="2" fillId="3" borderId="58"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8" xfId="0" applyNumberFormat="1"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9" fillId="4" borderId="53" xfId="0" applyFont="1" applyFill="1" applyBorder="1" applyAlignment="1">
      <alignment horizontal="left" vertical="center" wrapText="1"/>
    </xf>
    <xf numFmtId="0" fontId="9" fillId="4" borderId="53" xfId="0" applyFont="1" applyFill="1" applyBorder="1" applyAlignment="1">
      <alignment horizontal="center" vertical="center" wrapText="1"/>
    </xf>
    <xf numFmtId="166" fontId="3" fillId="2" borderId="16"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0" fontId="4" fillId="2" borderId="80" xfId="0" applyFont="1" applyFill="1" applyBorder="1" applyAlignment="1">
      <alignment horizontal="left" vertical="center" wrapText="1"/>
    </xf>
    <xf numFmtId="0" fontId="4" fillId="2" borderId="76"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14" fillId="2" borderId="82" xfId="3" applyFill="1" applyBorder="1" applyAlignment="1" applyProtection="1">
      <alignment horizontal="left" vertical="center" wrapText="1"/>
    </xf>
    <xf numFmtId="0" fontId="4" fillId="2" borderId="77"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2" fillId="3" borderId="85"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78"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166" fontId="2" fillId="3" borderId="84" xfId="0" applyNumberFormat="1" applyFont="1" applyFill="1" applyBorder="1" applyAlignment="1" applyProtection="1">
      <alignment horizontal="center" vertical="center" wrapText="1"/>
      <protection locked="0"/>
    </xf>
    <xf numFmtId="166" fontId="2" fillId="3" borderId="72" xfId="0" applyNumberFormat="1" applyFont="1" applyFill="1" applyBorder="1" applyAlignment="1" applyProtection="1">
      <alignment horizontal="center" vertical="center" wrapText="1"/>
      <protection locked="0"/>
    </xf>
    <xf numFmtId="166" fontId="3" fillId="2" borderId="59" xfId="1" applyNumberFormat="1" applyFont="1" applyFill="1" applyBorder="1" applyAlignment="1" applyProtection="1">
      <alignment horizontal="center" vertical="center" wrapText="1"/>
    </xf>
    <xf numFmtId="166" fontId="3" fillId="2" borderId="60" xfId="1" applyNumberFormat="1" applyFont="1" applyFill="1" applyBorder="1" applyAlignment="1" applyProtection="1">
      <alignment horizontal="center" vertical="center" wrapText="1"/>
    </xf>
    <xf numFmtId="0" fontId="2" fillId="3" borderId="4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3" fillId="2" borderId="16"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3" borderId="1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2" borderId="53" xfId="0" applyFont="1" applyFill="1" applyBorder="1" applyAlignment="1">
      <alignment horizontal="left" vertical="center" wrapText="1" indent="3"/>
    </xf>
    <xf numFmtId="0" fontId="2" fillId="2" borderId="15" xfId="0" applyFont="1" applyFill="1" applyBorder="1" applyAlignment="1">
      <alignment horizontal="left" vertical="center"/>
    </xf>
    <xf numFmtId="0" fontId="2" fillId="2" borderId="15"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166" fontId="2" fillId="3" borderId="48" xfId="0" applyNumberFormat="1" applyFont="1" applyFill="1" applyBorder="1" applyAlignment="1" applyProtection="1">
      <alignment horizontal="center" vertical="center" wrapText="1"/>
      <protection locked="0"/>
    </xf>
    <xf numFmtId="166" fontId="2" fillId="0" borderId="16" xfId="0" applyNumberFormat="1" applyFont="1" applyBorder="1" applyAlignment="1">
      <alignment horizontal="center" vertical="center" wrapText="1"/>
    </xf>
    <xf numFmtId="166" fontId="2" fillId="0" borderId="41" xfId="0" applyNumberFormat="1" applyFont="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0" fontId="9" fillId="4" borderId="54"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6" xfId="0" applyFont="1" applyFill="1" applyBorder="1" applyAlignment="1">
      <alignment horizontal="left" vertical="center" wrapText="1" indent="1"/>
    </xf>
    <xf numFmtId="166" fontId="3" fillId="2" borderId="51" xfId="0" applyNumberFormat="1" applyFont="1" applyFill="1" applyBorder="1" applyAlignment="1">
      <alignment horizontal="center" vertical="center" wrapText="1"/>
    </xf>
    <xf numFmtId="166" fontId="3" fillId="2" borderId="52" xfId="0" applyNumberFormat="1" applyFont="1" applyFill="1" applyBorder="1" applyAlignment="1">
      <alignment horizontal="center"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98"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8" xfId="0" applyFont="1" applyFill="1" applyBorder="1" applyAlignment="1">
      <alignment horizontal="center" vertical="center" wrapText="1"/>
    </xf>
    <xf numFmtId="1" fontId="2" fillId="0" borderId="15" xfId="2" applyNumberFormat="1" applyFont="1" applyFill="1" applyBorder="1" applyAlignment="1" applyProtection="1">
      <alignment horizontal="center" vertical="center"/>
    </xf>
    <xf numFmtId="167" fontId="2" fillId="3" borderId="15" xfId="2" applyNumberFormat="1" applyFont="1" applyFill="1" applyBorder="1" applyAlignment="1" applyProtection="1">
      <alignment horizontal="center" vertical="center" wrapText="1"/>
      <protection locked="0"/>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53" xfId="0" applyFont="1" applyFill="1" applyBorder="1" applyAlignment="1">
      <alignment horizontal="left" vertical="center" wrapText="1" indent="1"/>
    </xf>
    <xf numFmtId="0" fontId="2" fillId="2" borderId="79" xfId="0" applyFont="1" applyFill="1" applyBorder="1" applyAlignment="1">
      <alignment horizontal="left" vertical="center"/>
    </xf>
    <xf numFmtId="0" fontId="2" fillId="2" borderId="64"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4"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9" fillId="4" borderId="49" xfId="0" applyFont="1" applyFill="1" applyBorder="1" applyAlignment="1">
      <alignment horizontal="left" vertical="center"/>
    </xf>
    <xf numFmtId="0" fontId="9" fillId="4" borderId="50" xfId="0" applyFont="1" applyFill="1" applyBorder="1" applyAlignment="1">
      <alignment horizontal="left"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2" borderId="55" xfId="0" applyNumberFormat="1" applyFont="1" applyFill="1" applyBorder="1" applyAlignment="1">
      <alignment horizontal="center" vertical="center" wrapText="1"/>
    </xf>
    <xf numFmtId="166" fontId="2" fillId="2" borderId="75" xfId="0" applyNumberFormat="1" applyFont="1" applyFill="1" applyBorder="1" applyAlignment="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9" fontId="2" fillId="3" borderId="6" xfId="2" applyFont="1" applyFill="1" applyBorder="1" applyAlignment="1" applyProtection="1">
      <alignment horizontal="center" vertical="center" wrapText="1"/>
      <protection locked="0"/>
    </xf>
    <xf numFmtId="9" fontId="2" fillId="0" borderId="91"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2" xfId="2" applyFont="1" applyFill="1" applyBorder="1" applyAlignment="1" applyProtection="1">
      <alignment horizontal="center" vertical="center" wrapText="1"/>
    </xf>
    <xf numFmtId="0" fontId="19" fillId="0" borderId="0" xfId="0" applyFont="1" applyAlignment="1">
      <alignment vertical="center" wrapText="1"/>
    </xf>
    <xf numFmtId="0" fontId="2" fillId="2" borderId="108"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3"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3"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105" xfId="0" applyFont="1" applyFill="1" applyBorder="1" applyAlignment="1">
      <alignment horizontal="center" vertical="center"/>
    </xf>
    <xf numFmtId="2" fontId="3" fillId="2" borderId="16" xfId="4" applyNumberFormat="1" applyFont="1" applyFill="1" applyBorder="1" applyAlignment="1" applyProtection="1">
      <alignment horizontal="center" vertical="center" wrapText="1"/>
    </xf>
    <xf numFmtId="2" fontId="3" fillId="2" borderId="105" xfId="4" applyNumberFormat="1" applyFont="1" applyFill="1" applyBorder="1" applyAlignment="1" applyProtection="1">
      <alignment horizontal="center" vertical="center" wrapText="1"/>
    </xf>
    <xf numFmtId="0" fontId="23" fillId="0" borderId="0" xfId="0" applyFont="1" applyAlignment="1">
      <alignment vertical="center" wrapText="1"/>
    </xf>
    <xf numFmtId="0" fontId="3" fillId="2" borderId="117" xfId="0" applyFont="1" applyFill="1" applyBorder="1" applyAlignment="1">
      <alignment horizontal="right" vertical="center"/>
    </xf>
    <xf numFmtId="0" fontId="3" fillId="2" borderId="108" xfId="0" applyFont="1" applyFill="1" applyBorder="1" applyAlignment="1">
      <alignment horizontal="right" vertical="center"/>
    </xf>
    <xf numFmtId="0" fontId="0" fillId="0" borderId="108" xfId="0" applyBorder="1" applyAlignment="1">
      <alignment horizontal="right" vertical="center"/>
    </xf>
    <xf numFmtId="0" fontId="0" fillId="0" borderId="118" xfId="0" applyBorder="1" applyAlignment="1">
      <alignment horizontal="right" vertical="center"/>
    </xf>
    <xf numFmtId="166" fontId="3" fillId="2" borderId="105" xfId="0" applyNumberFormat="1" applyFont="1" applyFill="1" applyBorder="1" applyAlignment="1">
      <alignment horizontal="center" vertical="center" wrapText="1"/>
    </xf>
    <xf numFmtId="0" fontId="2" fillId="2" borderId="16" xfId="0" applyFont="1" applyFill="1" applyBorder="1" applyAlignment="1">
      <alignment horizontal="right" vertical="center" wrapText="1" indent="1"/>
    </xf>
    <xf numFmtId="0" fontId="2" fillId="2" borderId="64"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5" xfId="0" applyNumberFormat="1" applyFont="1" applyFill="1" applyBorder="1" applyAlignment="1">
      <alignment horizontal="center" vertical="center" wrapText="1"/>
    </xf>
    <xf numFmtId="1" fontId="2" fillId="0" borderId="16" xfId="2" applyNumberFormat="1" applyFont="1" applyFill="1" applyBorder="1" applyAlignment="1" applyProtection="1">
      <alignment horizontal="center" vertical="center" wrapText="1"/>
      <protection locked="0"/>
    </xf>
    <xf numFmtId="1" fontId="2" fillId="0" borderId="14" xfId="2" applyNumberFormat="1" applyFont="1" applyFill="1" applyBorder="1" applyAlignment="1" applyProtection="1">
      <alignment horizontal="center" vertical="center" wrapText="1"/>
      <protection locked="0"/>
    </xf>
    <xf numFmtId="0" fontId="2" fillId="0" borderId="4" xfId="0" applyFont="1" applyBorder="1" applyAlignment="1">
      <alignment horizontal="left" vertical="center" wrapText="1"/>
    </xf>
    <xf numFmtId="0" fontId="2" fillId="0" borderId="95"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2" borderId="9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8" xfId="0" applyFont="1" applyFill="1" applyBorder="1" applyAlignment="1">
      <alignment horizontal="center" vertical="center" wrapText="1"/>
    </xf>
    <xf numFmtId="168" fontId="2" fillId="0" borderId="9" xfId="0" applyNumberFormat="1" applyFont="1" applyBorder="1" applyAlignment="1" applyProtection="1">
      <alignment horizontal="left" vertical="center"/>
      <protection locked="0"/>
    </xf>
    <xf numFmtId="168" fontId="2" fillId="0" borderId="98" xfId="0" applyNumberFormat="1" applyFont="1" applyBorder="1" applyAlignment="1" applyProtection="1">
      <alignment horizontal="left" vertical="center"/>
      <protection locked="0"/>
    </xf>
    <xf numFmtId="0" fontId="3" fillId="2" borderId="16" xfId="0" applyFont="1" applyFill="1" applyBorder="1" applyAlignment="1">
      <alignment horizontal="right" vertical="center"/>
    </xf>
    <xf numFmtId="0" fontId="3" fillId="2" borderId="64" xfId="0" applyFont="1" applyFill="1" applyBorder="1" applyAlignment="1">
      <alignment horizontal="right" vertical="center"/>
    </xf>
    <xf numFmtId="0" fontId="0" fillId="0" borderId="64" xfId="0" applyBorder="1" applyAlignment="1">
      <alignment horizontal="right" vertical="center"/>
    </xf>
    <xf numFmtId="0" fontId="0" fillId="0" borderId="14" xfId="0" applyBorder="1" applyAlignment="1">
      <alignment horizontal="right" vertical="center"/>
    </xf>
    <xf numFmtId="0" fontId="2" fillId="2" borderId="97"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2" borderId="93"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0" borderId="12" xfId="0" applyFont="1" applyBorder="1" applyAlignment="1" applyProtection="1">
      <alignment horizontal="left" vertical="center"/>
      <protection locked="0"/>
    </xf>
    <xf numFmtId="0" fontId="9" fillId="4" borderId="115" xfId="0" applyFont="1" applyFill="1" applyBorder="1" applyAlignment="1">
      <alignment horizontal="center" vertical="center" wrapText="1"/>
    </xf>
    <xf numFmtId="0" fontId="0" fillId="0" borderId="116" xfId="0" applyBorder="1" applyAlignment="1">
      <alignment horizontal="center" vertical="center" wrapText="1"/>
    </xf>
    <xf numFmtId="0" fontId="9" fillId="4" borderId="53" xfId="0" applyFont="1" applyFill="1" applyBorder="1" applyAlignment="1">
      <alignment horizontal="left" vertical="center"/>
    </xf>
    <xf numFmtId="0" fontId="9" fillId="4" borderId="54" xfId="0" applyFont="1" applyFill="1" applyBorder="1" applyAlignment="1">
      <alignment horizontal="left" vertical="center"/>
    </xf>
    <xf numFmtId="0" fontId="2" fillId="2" borderId="73"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2" borderId="47"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48" xfId="0" applyFont="1" applyBorder="1" applyAlignment="1">
      <alignment horizontal="left" vertical="center" wrapText="1"/>
    </xf>
    <xf numFmtId="0" fontId="3" fillId="2" borderId="69" xfId="0" applyFont="1" applyFill="1" applyBorder="1" applyAlignment="1">
      <alignment horizontal="right" vertical="top" wrapText="1"/>
    </xf>
    <xf numFmtId="0" fontId="3" fillId="2" borderId="68" xfId="0" applyFont="1" applyFill="1" applyBorder="1" applyAlignment="1">
      <alignment horizontal="right" vertical="top" wrapText="1"/>
    </xf>
    <xf numFmtId="0" fontId="3" fillId="2" borderId="71"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8" xfId="0" applyFont="1" applyFill="1" applyBorder="1" applyAlignment="1" applyProtection="1">
      <alignment horizontal="left" vertical="top" wrapText="1"/>
      <protection locked="0"/>
    </xf>
    <xf numFmtId="0" fontId="2" fillId="3" borderId="51"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0" xfId="0" applyFont="1" applyFill="1" applyBorder="1" applyAlignment="1">
      <alignment horizontal="right" vertical="top" wrapText="1"/>
    </xf>
    <xf numFmtId="0" fontId="2" fillId="3" borderId="58" xfId="0" applyFont="1" applyFill="1" applyBorder="1" applyAlignment="1" applyProtection="1">
      <alignment horizontal="left" vertical="top" wrapText="1"/>
      <protection locked="0"/>
    </xf>
    <xf numFmtId="0" fontId="2" fillId="3" borderId="63"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8" xfId="0" applyFont="1" applyFill="1" applyBorder="1" applyAlignment="1" applyProtection="1">
      <alignment horizontal="left" vertical="top" wrapText="1"/>
      <protection locked="0"/>
    </xf>
    <xf numFmtId="0" fontId="5" fillId="3" borderId="58" xfId="0" applyFont="1" applyFill="1" applyBorder="1" applyAlignment="1" applyProtection="1">
      <alignment horizontal="left" vertical="top" wrapText="1"/>
      <protection locked="0"/>
    </xf>
    <xf numFmtId="0" fontId="5" fillId="3" borderId="63"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6" xfId="0" applyFont="1" applyFill="1" applyBorder="1" applyAlignment="1" applyProtection="1">
      <alignment horizontal="left" vertical="top" wrapText="1"/>
      <protection locked="0"/>
    </xf>
    <xf numFmtId="0" fontId="5" fillId="3" borderId="110" xfId="0" applyFont="1" applyFill="1" applyBorder="1" applyAlignment="1" applyProtection="1">
      <alignment horizontal="left" vertical="top" wrapText="1"/>
      <protection locked="0"/>
    </xf>
    <xf numFmtId="0" fontId="5" fillId="3" borderId="111"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166" fontId="2" fillId="3" borderId="15" xfId="0" applyNumberFormat="1" applyFont="1" applyFill="1" applyBorder="1" applyAlignment="1" applyProtection="1">
      <alignment horizontal="center" vertical="center"/>
      <protection locked="0"/>
    </xf>
    <xf numFmtId="166" fontId="2" fillId="0" borderId="15" xfId="0" applyNumberFormat="1" applyFont="1" applyBorder="1" applyAlignment="1">
      <alignment horizontal="center" vertical="center"/>
    </xf>
    <xf numFmtId="166" fontId="2" fillId="3" borderId="58" xfId="0" applyNumberFormat="1" applyFont="1" applyFill="1" applyBorder="1" applyAlignment="1" applyProtection="1">
      <alignment horizontal="center" vertical="center"/>
      <protection locked="0"/>
    </xf>
    <xf numFmtId="166" fontId="2" fillId="0" borderId="58" xfId="0" applyNumberFormat="1" applyFont="1" applyBorder="1" applyAlignment="1">
      <alignment horizontal="center" vertical="center"/>
    </xf>
    <xf numFmtId="0" fontId="3" fillId="0" borderId="47" xfId="0" applyFont="1" applyBorder="1" applyAlignment="1">
      <alignment horizontal="left" vertical="center"/>
    </xf>
    <xf numFmtId="0" fontId="3" fillId="0" borderId="62" xfId="0" applyFont="1" applyBorder="1" applyAlignment="1">
      <alignment horizontal="left" vertical="center"/>
    </xf>
    <xf numFmtId="0" fontId="3" fillId="0" borderId="58" xfId="0" applyFont="1" applyBorder="1" applyAlignment="1">
      <alignment horizontal="center" vertical="center" wrapText="1"/>
    </xf>
    <xf numFmtId="0" fontId="3" fillId="0" borderId="15" xfId="0" applyFont="1" applyBorder="1" applyAlignment="1">
      <alignment horizontal="center" vertical="center" wrapText="1"/>
    </xf>
    <xf numFmtId="0" fontId="2" fillId="2" borderId="67" xfId="0" applyFont="1" applyFill="1" applyBorder="1" applyAlignment="1">
      <alignment horizontal="left" vertical="center"/>
    </xf>
    <xf numFmtId="0" fontId="2" fillId="2" borderId="51" xfId="0" applyFont="1" applyFill="1" applyBorder="1" applyAlignment="1">
      <alignment horizontal="left" vertical="center"/>
    </xf>
    <xf numFmtId="166" fontId="2" fillId="3" borderId="16" xfId="0" applyNumberFormat="1" applyFont="1" applyFill="1" applyBorder="1" applyAlignment="1" applyProtection="1">
      <alignment horizontal="center" vertical="center"/>
      <protection locked="0"/>
    </xf>
    <xf numFmtId="166" fontId="2" fillId="3" borderId="14" xfId="0" applyNumberFormat="1" applyFont="1" applyFill="1" applyBorder="1" applyAlignment="1" applyProtection="1">
      <alignment horizontal="center" vertical="center"/>
      <protection locked="0"/>
    </xf>
    <xf numFmtId="166" fontId="2" fillId="0" borderId="48" xfId="0" applyNumberFormat="1" applyFont="1" applyBorder="1" applyAlignment="1">
      <alignment horizontal="center" vertical="center"/>
    </xf>
    <xf numFmtId="0" fontId="3" fillId="0" borderId="48" xfId="0" applyFont="1" applyBorder="1" applyAlignment="1">
      <alignment horizontal="center" vertical="center" wrapText="1"/>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63"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72" xfId="0" applyFont="1" applyFill="1" applyBorder="1" applyAlignment="1">
      <alignment horizontal="left"/>
    </xf>
    <xf numFmtId="0" fontId="3" fillId="2" borderId="16" xfId="0" applyFont="1" applyFill="1" applyBorder="1" applyAlignment="1">
      <alignment horizontal="center"/>
    </xf>
    <xf numFmtId="0" fontId="3" fillId="2" borderId="64" xfId="0" applyFont="1" applyFill="1" applyBorder="1" applyAlignment="1">
      <alignment horizontal="center"/>
    </xf>
    <xf numFmtId="0" fontId="3" fillId="2" borderId="14" xfId="0" applyFont="1" applyFill="1" applyBorder="1" applyAlignment="1">
      <alignment horizontal="center"/>
    </xf>
    <xf numFmtId="0" fontId="3" fillId="2" borderId="41" xfId="0" applyFont="1" applyFill="1" applyBorder="1" applyAlignment="1">
      <alignment horizontal="center"/>
    </xf>
    <xf numFmtId="0" fontId="2" fillId="2" borderId="47" xfId="0" applyFont="1" applyFill="1" applyBorder="1" applyAlignment="1">
      <alignment horizontal="left" vertical="center"/>
    </xf>
    <xf numFmtId="3" fontId="2" fillId="0" borderId="16" xfId="0" applyNumberFormat="1" applyFont="1" applyBorder="1" applyAlignment="1">
      <alignment horizontal="left" vertical="center"/>
    </xf>
    <xf numFmtId="3" fontId="2" fillId="0" borderId="64" xfId="0" applyNumberFormat="1" applyFont="1" applyBorder="1" applyAlignment="1">
      <alignment horizontal="left" vertical="center"/>
    </xf>
    <xf numFmtId="3" fontId="2" fillId="0" borderId="41" xfId="0" applyNumberFormat="1" applyFont="1" applyBorder="1" applyAlignment="1">
      <alignment horizontal="left" vertical="center"/>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165" fontId="2" fillId="3" borderId="15" xfId="0" applyNumberFormat="1" applyFont="1" applyFill="1" applyBorder="1" applyAlignment="1">
      <alignment horizontal="left" vertical="center"/>
    </xf>
    <xf numFmtId="165" fontId="2" fillId="3" borderId="48" xfId="0" applyNumberFormat="1" applyFont="1" applyFill="1" applyBorder="1" applyAlignment="1">
      <alignment horizontal="left" vertical="center"/>
    </xf>
    <xf numFmtId="0" fontId="2" fillId="0" borderId="51" xfId="0" applyFont="1" applyBorder="1" applyAlignment="1">
      <alignment horizontal="center" vertical="center"/>
    </xf>
    <xf numFmtId="0" fontId="2" fillId="2" borderId="52" xfId="0" applyFont="1" applyFill="1" applyBorder="1" applyAlignment="1">
      <alignment horizontal="left" vertical="center"/>
    </xf>
    <xf numFmtId="0" fontId="2" fillId="3" borderId="51"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7" xfId="0" applyFont="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2" fillId="2" borderId="73" xfId="0" applyFont="1" applyFill="1" applyBorder="1" applyAlignment="1">
      <alignment horizontal="left" vertical="center"/>
    </xf>
    <xf numFmtId="0" fontId="2" fillId="2" borderId="49" xfId="0" applyFont="1" applyFill="1" applyBorder="1" applyAlignment="1">
      <alignment horizontal="left" vertical="center"/>
    </xf>
    <xf numFmtId="0" fontId="3" fillId="2" borderId="15" xfId="0" applyFont="1" applyFill="1" applyBorder="1" applyAlignment="1">
      <alignment horizontal="center"/>
    </xf>
    <xf numFmtId="0" fontId="3" fillId="2" borderId="48" xfId="0" applyFont="1" applyFill="1" applyBorder="1" applyAlignment="1">
      <alignment horizontal="center"/>
    </xf>
    <xf numFmtId="0" fontId="2" fillId="0" borderId="9" xfId="0" applyFont="1" applyBorder="1" applyAlignment="1">
      <alignment horizontal="left" vertical="center" wrapText="1"/>
    </xf>
    <xf numFmtId="0" fontId="0" fillId="0" borderId="92" xfId="0" applyBorder="1" applyAlignment="1">
      <alignment horizontal="left" vertical="center" wrapText="1"/>
    </xf>
    <xf numFmtId="0" fontId="3" fillId="0" borderId="9" xfId="0" applyFont="1" applyBorder="1" applyAlignment="1">
      <alignment horizontal="left" vertical="center" wrapText="1"/>
    </xf>
    <xf numFmtId="0" fontId="2" fillId="0" borderId="16" xfId="0" applyFont="1" applyBorder="1" applyAlignment="1">
      <alignment horizontal="left" vertical="center"/>
    </xf>
    <xf numFmtId="0" fontId="2" fillId="0" borderId="64" xfId="0" applyFont="1" applyBorder="1" applyAlignment="1">
      <alignment horizontal="left" vertical="center"/>
    </xf>
    <xf numFmtId="0" fontId="2" fillId="0" borderId="41" xfId="0" applyFont="1" applyBorder="1" applyAlignment="1">
      <alignment horizontal="left" vertical="center"/>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a:t>
            </a:r>
            <a:r>
              <a:rPr lang="en-GB" baseline="0"/>
              <a:t> Forecast Comparison</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Preliminary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A54C-423E-9F3D-1D49C579A577}"/>
            </c:ext>
          </c:extLst>
        </c:ser>
        <c:ser>
          <c:idx val="7"/>
          <c:order val="7"/>
          <c:tx>
            <c:strRef>
              <c:f>'Expenditure Profile'!$I$15:$L$15</c:f>
              <c:strCache>
                <c:ptCount val="1"/>
                <c:pt idx="0">
                  <c:v>Updated 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A54C-423E-9F3D-1D49C579A577}"/>
            </c:ext>
          </c:extLst>
        </c:ser>
        <c:dLbls>
          <c:showLegendKey val="0"/>
          <c:showVal val="0"/>
          <c:showCatName val="0"/>
          <c:showSerName val="0"/>
          <c:showPercent val="0"/>
          <c:showBubbleSize val="0"/>
        </c:dLbls>
        <c:smooth val="0"/>
        <c:axId val="1130739872"/>
        <c:axId val="113074020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A54C-423E-9F3D-1D49C579A57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1-A54C-423E-9F3D-1D49C579A57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A54C-423E-9F3D-1D49C579A57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A54C-423E-9F3D-1D49C579A57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5-A54C-423E-9F3D-1D49C579A57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A54C-423E-9F3D-1D49C579A57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A54C-423E-9F3D-1D49C579A577}"/>
                  </c:ext>
                </c:extLst>
              </c15:ser>
            </c15:filteredLineSeries>
          </c:ext>
        </c:extLst>
      </c:lineChart>
      <c:catAx>
        <c:axId val="11307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40200"/>
        <c:crosses val="autoZero"/>
        <c:auto val="1"/>
        <c:lblAlgn val="ctr"/>
        <c:lblOffset val="100"/>
        <c:noMultiLvlLbl val="0"/>
      </c:catAx>
      <c:valAx>
        <c:axId val="1130740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39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374725</xdr:colOff>
      <xdr:row>0</xdr:row>
      <xdr:rowOff>107128</xdr:rowOff>
    </xdr:from>
    <xdr:to>
      <xdr:col>11</xdr:col>
      <xdr:colOff>96452</xdr:colOff>
      <xdr:row>4</xdr:row>
      <xdr:rowOff>141279</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436685" y="107128"/>
          <a:ext cx="1801511" cy="9371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70816</xdr:colOff>
      <xdr:row>0</xdr:row>
      <xdr:rowOff>61705</xdr:rowOff>
    </xdr:from>
    <xdr:to>
      <xdr:col>12</xdr:col>
      <xdr:colOff>388443</xdr:colOff>
      <xdr:row>5</xdr:row>
      <xdr:rowOff>104775</xdr:rowOff>
    </xdr:to>
    <xdr:pic>
      <xdr:nvPicPr>
        <xdr:cNvPr id="3" name="Picture 2">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9995866" y="61705"/>
          <a:ext cx="1746377" cy="852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1</xdr:col>
      <xdr:colOff>22860</xdr:colOff>
      <xdr:row>32</xdr:row>
      <xdr:rowOff>45720</xdr:rowOff>
    </xdr:from>
    <xdr:to>
      <xdr:col>11</xdr:col>
      <xdr:colOff>777240</xdr:colOff>
      <xdr:row>51</xdr:row>
      <xdr:rowOff>99060</xdr:rowOff>
    </xdr:to>
    <xdr:graphicFrame macro="">
      <xdr:nvGraphicFramePr>
        <xdr:cNvPr id="2" name="Chart 1">
          <a:extLst>
            <a:ext uri="{FF2B5EF4-FFF2-40B4-BE49-F238E27FC236}">
              <a16:creationId xmlns:a16="http://schemas.microsoft.com/office/drawing/2014/main" id="{F38F1AB7-EA16-6C4C-F1E6-BFABE776F9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lie.fallon/Downloads/Band%202%20-%20WE/PH3_Preliminary%20Design/014_B23_PCE-Band-2-Phas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Expenditure Profile"/>
      <sheetName val="Estimate Comparisons"/>
    </sheetNames>
    <sheetDataSet>
      <sheetData sheetId="0">
        <row r="8">
          <cell r="E8" t="str">
            <v>R5 - Navan Road - Dublin</v>
          </cell>
        </row>
        <row r="88">
          <cell r="K88">
            <v>0</v>
          </cell>
          <cell r="L88"/>
        </row>
        <row r="89">
          <cell r="K89"/>
          <cell r="L89"/>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Q110"/>
  <sheetViews>
    <sheetView showZeros="0" tabSelected="1" zoomScaleNormal="100" zoomScaleSheetLayoutView="100" workbookViewId="0">
      <selection activeCell="E12" sqref="E12:F12"/>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21" style="1" customWidth="1"/>
    <col min="11" max="11" width="9.140625" style="1"/>
    <col min="12" max="12" width="11.140625" style="1" customWidth="1"/>
    <col min="13" max="13" width="2.28515625" style="1" customWidth="1"/>
    <col min="14" max="14" width="2.28515625" style="1" hidden="1" customWidth="1"/>
    <col min="15" max="15" width="0" style="189" hidden="1" customWidth="1"/>
    <col min="16" max="16384" width="9.140625" style="1"/>
  </cols>
  <sheetData>
    <row r="2" spans="2:17" ht="15.75" customHeight="1" x14ac:dyDescent="0.25">
      <c r="B2" s="306" t="s">
        <v>108</v>
      </c>
      <c r="C2" s="307"/>
      <c r="D2" s="307"/>
      <c r="E2" s="307"/>
      <c r="F2" s="307"/>
      <c r="G2" s="307"/>
      <c r="H2" s="307"/>
      <c r="I2" s="307"/>
      <c r="J2" s="307"/>
      <c r="K2" s="307"/>
      <c r="L2" s="307"/>
    </row>
    <row r="3" spans="2:17" ht="26.25" customHeight="1" x14ac:dyDescent="0.25">
      <c r="B3" s="307"/>
      <c r="C3" s="307"/>
      <c r="D3" s="307"/>
      <c r="E3" s="307"/>
      <c r="F3" s="307"/>
      <c r="G3" s="307"/>
      <c r="H3" s="307"/>
      <c r="I3" s="307"/>
      <c r="J3" s="307"/>
      <c r="K3" s="307"/>
      <c r="L3" s="307"/>
    </row>
    <row r="4" spans="2:17" ht="15" customHeight="1" x14ac:dyDescent="0.25">
      <c r="B4" s="307"/>
      <c r="C4" s="307"/>
      <c r="D4" s="307"/>
      <c r="E4" s="307"/>
      <c r="F4" s="307"/>
      <c r="G4" s="307"/>
      <c r="H4" s="307"/>
      <c r="I4" s="307"/>
      <c r="J4" s="307"/>
      <c r="K4" s="307"/>
      <c r="L4" s="307"/>
    </row>
    <row r="5" spans="2:17" ht="15" customHeight="1" x14ac:dyDescent="0.25">
      <c r="B5" s="307"/>
      <c r="C5" s="307"/>
      <c r="D5" s="307"/>
      <c r="E5" s="307"/>
      <c r="F5" s="307"/>
      <c r="G5" s="307"/>
      <c r="H5" s="307"/>
      <c r="I5" s="307"/>
      <c r="J5" s="307"/>
      <c r="K5" s="307"/>
      <c r="L5" s="307"/>
    </row>
    <row r="6" spans="2:17" ht="6" customHeight="1" x14ac:dyDescent="0.25">
      <c r="B6" s="307"/>
      <c r="C6" s="307"/>
      <c r="D6" s="307"/>
      <c r="E6" s="307"/>
      <c r="F6" s="307"/>
      <c r="G6" s="307"/>
      <c r="H6" s="307"/>
      <c r="I6" s="307"/>
      <c r="J6" s="307"/>
      <c r="K6" s="307"/>
      <c r="L6" s="307"/>
    </row>
    <row r="7" spans="2:17" ht="35.25" customHeight="1" thickBot="1" x14ac:dyDescent="0.3">
      <c r="B7" s="243" t="s">
        <v>133</v>
      </c>
      <c r="C7" s="243"/>
      <c r="D7" s="243"/>
      <c r="E7" s="243"/>
      <c r="F7" s="243"/>
      <c r="G7" s="243"/>
      <c r="H7" s="243"/>
      <c r="I7" s="243"/>
      <c r="J7" s="243"/>
      <c r="K7" s="243"/>
      <c r="L7" s="243"/>
      <c r="P7" s="180"/>
      <c r="Q7" s="180"/>
    </row>
    <row r="8" spans="2:17" ht="15" customHeight="1" x14ac:dyDescent="0.25">
      <c r="B8" s="311" t="s">
        <v>7</v>
      </c>
      <c r="C8" s="312"/>
      <c r="D8" s="312"/>
      <c r="E8" s="315"/>
      <c r="F8" s="316"/>
      <c r="G8" s="316"/>
      <c r="H8" s="316"/>
      <c r="I8" s="316"/>
      <c r="J8" s="316"/>
      <c r="K8" s="316"/>
      <c r="L8" s="317"/>
      <c r="P8" s="180"/>
      <c r="Q8" s="180"/>
    </row>
    <row r="9" spans="2:17" ht="6.75" customHeight="1" x14ac:dyDescent="0.25">
      <c r="B9" s="80"/>
      <c r="C9" s="81"/>
      <c r="D9" s="81"/>
      <c r="E9" s="81"/>
      <c r="F9" s="81"/>
      <c r="G9" s="81"/>
      <c r="H9" s="81"/>
      <c r="I9" s="81"/>
      <c r="J9" s="81"/>
      <c r="K9" s="81"/>
      <c r="L9" s="82"/>
      <c r="P9" s="180"/>
      <c r="Q9" s="180"/>
    </row>
    <row r="10" spans="2:17" ht="26.25" customHeight="1" x14ac:dyDescent="0.25">
      <c r="B10" s="313" t="s">
        <v>100</v>
      </c>
      <c r="C10" s="314"/>
      <c r="D10" s="314"/>
      <c r="E10" s="329"/>
      <c r="F10" s="330"/>
      <c r="G10" s="326" t="s">
        <v>77</v>
      </c>
      <c r="H10" s="327"/>
      <c r="I10" s="327"/>
      <c r="J10" s="328"/>
      <c r="K10" s="320" t="s">
        <v>183</v>
      </c>
      <c r="L10" s="321"/>
      <c r="P10" s="180"/>
      <c r="Q10" s="180"/>
    </row>
    <row r="11" spans="2:17" ht="6.75" customHeight="1" x14ac:dyDescent="0.25">
      <c r="B11" s="80"/>
      <c r="C11" s="81"/>
      <c r="D11" s="81"/>
      <c r="E11" s="81"/>
      <c r="F11" s="81"/>
      <c r="G11" s="81"/>
      <c r="H11" s="81"/>
      <c r="I11" s="81"/>
      <c r="J11" s="81"/>
      <c r="K11" s="81"/>
      <c r="L11" s="82"/>
      <c r="P11" s="180"/>
      <c r="Q11" s="180"/>
    </row>
    <row r="12" spans="2:17" ht="15" customHeight="1" x14ac:dyDescent="0.25">
      <c r="B12" s="313" t="s">
        <v>128</v>
      </c>
      <c r="C12" s="314"/>
      <c r="D12" s="314"/>
      <c r="E12" s="329"/>
      <c r="F12" s="330"/>
      <c r="G12" s="326" t="s">
        <v>79</v>
      </c>
      <c r="H12" s="327"/>
      <c r="I12" s="327"/>
      <c r="J12" s="328"/>
      <c r="K12" s="318">
        <v>0</v>
      </c>
      <c r="L12" s="319"/>
      <c r="P12" s="180"/>
      <c r="Q12" s="180"/>
    </row>
    <row r="13" spans="2:17" ht="6.75" customHeight="1" x14ac:dyDescent="0.25">
      <c r="B13" s="80"/>
      <c r="C13" s="81"/>
      <c r="D13" s="81"/>
      <c r="E13" s="81"/>
      <c r="F13" s="81"/>
      <c r="G13" s="81"/>
      <c r="H13" s="81"/>
      <c r="I13" s="81"/>
      <c r="J13" s="81"/>
      <c r="K13" s="81"/>
      <c r="L13" s="82"/>
      <c r="P13" s="180"/>
      <c r="Q13" s="180"/>
    </row>
    <row r="14" spans="2:17" ht="22.5" customHeight="1" x14ac:dyDescent="0.25">
      <c r="B14" s="313" t="s">
        <v>0</v>
      </c>
      <c r="C14" s="314"/>
      <c r="D14" s="314"/>
      <c r="E14" s="329"/>
      <c r="F14" s="330"/>
      <c r="G14" s="331" t="s">
        <v>80</v>
      </c>
      <c r="H14" s="332"/>
      <c r="I14" s="332"/>
      <c r="J14" s="333"/>
      <c r="K14" s="318">
        <v>0</v>
      </c>
      <c r="L14" s="319"/>
      <c r="P14" s="180"/>
      <c r="Q14" s="180"/>
    </row>
    <row r="15" spans="2:17" ht="13.5" thickBot="1" x14ac:dyDescent="0.3">
      <c r="B15" s="83"/>
      <c r="C15" s="84"/>
      <c r="D15" s="84"/>
      <c r="E15" s="84"/>
      <c r="F15" s="84"/>
      <c r="G15" s="84"/>
      <c r="H15" s="84"/>
      <c r="I15" s="84"/>
      <c r="J15" s="84"/>
      <c r="K15" s="84"/>
      <c r="L15" s="85"/>
      <c r="P15" s="180"/>
      <c r="Q15" s="180"/>
    </row>
    <row r="16" spans="2:17" ht="12.75" customHeight="1" x14ac:dyDescent="0.25">
      <c r="B16" s="86" t="s">
        <v>16</v>
      </c>
      <c r="C16" s="87"/>
      <c r="D16" s="87"/>
      <c r="E16" s="87"/>
      <c r="F16" s="87"/>
      <c r="G16" s="87"/>
      <c r="H16" s="87"/>
      <c r="I16" s="87"/>
      <c r="J16" s="87"/>
      <c r="K16" s="87"/>
      <c r="L16" s="88"/>
      <c r="P16" s="180"/>
      <c r="Q16" s="180"/>
    </row>
    <row r="17" spans="2:17" ht="6.75" customHeight="1" x14ac:dyDescent="0.25">
      <c r="B17" s="89"/>
      <c r="L17" s="7"/>
      <c r="P17" s="180"/>
      <c r="Q17" s="180"/>
    </row>
    <row r="18" spans="2:17" ht="12.75" customHeight="1" x14ac:dyDescent="0.25">
      <c r="B18" s="335" t="s">
        <v>17</v>
      </c>
      <c r="C18" s="336"/>
      <c r="D18" s="336"/>
      <c r="E18" s="337"/>
      <c r="F18" s="156">
        <v>0</v>
      </c>
      <c r="G18" s="297" t="s">
        <v>56</v>
      </c>
      <c r="H18" s="297"/>
      <c r="I18" s="297"/>
      <c r="J18" s="297"/>
      <c r="K18" s="291"/>
      <c r="L18" s="292"/>
      <c r="P18" s="180"/>
      <c r="Q18" s="180"/>
    </row>
    <row r="19" spans="2:17" ht="6.75" customHeight="1" x14ac:dyDescent="0.25">
      <c r="B19" s="90"/>
      <c r="C19" s="91"/>
      <c r="D19" s="91"/>
      <c r="E19" s="91"/>
      <c r="F19" s="91"/>
      <c r="G19" s="91"/>
      <c r="H19" s="6"/>
      <c r="I19" s="6"/>
      <c r="J19" s="6"/>
      <c r="K19" s="6"/>
      <c r="L19" s="92"/>
      <c r="P19" s="180"/>
      <c r="Q19" s="180"/>
    </row>
    <row r="20" spans="2:17" ht="12.75" customHeight="1" x14ac:dyDescent="0.25">
      <c r="B20" s="335" t="s">
        <v>18</v>
      </c>
      <c r="C20" s="336"/>
      <c r="D20" s="336"/>
      <c r="E20" s="337"/>
      <c r="F20" s="156">
        <v>0</v>
      </c>
      <c r="G20" s="297" t="s">
        <v>57</v>
      </c>
      <c r="H20" s="297"/>
      <c r="I20" s="297"/>
      <c r="J20" s="297"/>
      <c r="K20" s="291" t="s">
        <v>92</v>
      </c>
      <c r="L20" s="292"/>
      <c r="P20" s="180"/>
      <c r="Q20" s="180"/>
    </row>
    <row r="21" spans="2:17" ht="6.75" customHeight="1" x14ac:dyDescent="0.25">
      <c r="B21" s="90"/>
      <c r="C21" s="91"/>
      <c r="D21" s="91"/>
      <c r="E21" s="6"/>
      <c r="F21" s="6"/>
      <c r="G21" s="6"/>
      <c r="H21" s="6"/>
      <c r="I21" s="91"/>
      <c r="J21" s="91"/>
      <c r="K21" s="91"/>
      <c r="L21" s="92"/>
      <c r="P21" s="180"/>
      <c r="Q21" s="180"/>
    </row>
    <row r="22" spans="2:17" ht="15" customHeight="1" x14ac:dyDescent="0.25">
      <c r="B22" s="335" t="s">
        <v>20</v>
      </c>
      <c r="C22" s="336"/>
      <c r="D22" s="336"/>
      <c r="E22" s="337"/>
      <c r="F22" s="156">
        <v>0</v>
      </c>
      <c r="G22" s="297" t="s">
        <v>58</v>
      </c>
      <c r="H22" s="297"/>
      <c r="I22" s="297"/>
      <c r="J22" s="297"/>
      <c r="K22" s="291" t="s">
        <v>92</v>
      </c>
      <c r="L22" s="292"/>
      <c r="O22" s="189" t="s">
        <v>92</v>
      </c>
      <c r="P22" s="180"/>
      <c r="Q22" s="180"/>
    </row>
    <row r="23" spans="2:17" ht="6.75" customHeight="1" x14ac:dyDescent="0.25">
      <c r="B23" s="90"/>
      <c r="C23" s="91"/>
      <c r="D23" s="91"/>
      <c r="E23" s="91"/>
      <c r="F23" s="91"/>
      <c r="G23" s="91"/>
      <c r="H23" s="6"/>
      <c r="I23" s="91"/>
      <c r="J23" s="91"/>
      <c r="K23" s="91"/>
      <c r="L23" s="92"/>
      <c r="O23" s="189" t="s">
        <v>93</v>
      </c>
      <c r="P23" s="180"/>
      <c r="Q23" s="180"/>
    </row>
    <row r="24" spans="2:17" ht="15" customHeight="1" x14ac:dyDescent="0.25">
      <c r="B24" s="335" t="s">
        <v>19</v>
      </c>
      <c r="C24" s="336"/>
      <c r="D24" s="336"/>
      <c r="E24" s="337"/>
      <c r="F24" s="156">
        <v>0</v>
      </c>
      <c r="G24" s="297" t="s">
        <v>59</v>
      </c>
      <c r="H24" s="297"/>
      <c r="I24" s="297"/>
      <c r="J24" s="297"/>
      <c r="K24" s="291" t="s">
        <v>93</v>
      </c>
      <c r="L24" s="292"/>
      <c r="P24" s="180"/>
      <c r="Q24" s="180"/>
    </row>
    <row r="25" spans="2:17" ht="6.75" customHeight="1" x14ac:dyDescent="0.25">
      <c r="B25" s="90"/>
      <c r="C25" s="91"/>
      <c r="D25" s="91"/>
      <c r="E25" s="91"/>
      <c r="F25" s="91"/>
      <c r="G25" s="91"/>
      <c r="H25" s="6"/>
      <c r="I25" s="91"/>
      <c r="J25" s="91"/>
      <c r="K25" s="91"/>
      <c r="L25" s="92"/>
      <c r="P25" s="180"/>
      <c r="Q25" s="180"/>
    </row>
    <row r="26" spans="2:17" ht="15" customHeight="1" x14ac:dyDescent="0.25">
      <c r="B26" s="335" t="s">
        <v>60</v>
      </c>
      <c r="C26" s="336"/>
      <c r="D26" s="336"/>
      <c r="E26" s="337"/>
      <c r="F26" s="156"/>
      <c r="G26" s="297" t="s">
        <v>61</v>
      </c>
      <c r="H26" s="297"/>
      <c r="I26" s="297"/>
      <c r="J26" s="297"/>
      <c r="K26" s="291" t="s">
        <v>93</v>
      </c>
      <c r="L26" s="292"/>
      <c r="P26" s="180"/>
      <c r="Q26" s="180"/>
    </row>
    <row r="27" spans="2:17" ht="6.75" customHeight="1" x14ac:dyDescent="0.25">
      <c r="B27" s="90"/>
      <c r="C27" s="91"/>
      <c r="D27" s="91"/>
      <c r="E27" s="91"/>
      <c r="F27" s="91"/>
      <c r="G27" s="91"/>
      <c r="H27" s="6"/>
      <c r="I27" s="91"/>
      <c r="J27" s="91"/>
      <c r="K27" s="91"/>
      <c r="L27" s="92"/>
      <c r="P27" s="180"/>
      <c r="Q27" s="180"/>
    </row>
    <row r="28" spans="2:17" ht="12.75" customHeight="1" x14ac:dyDescent="0.25">
      <c r="B28" s="335" t="s">
        <v>23</v>
      </c>
      <c r="C28" s="336"/>
      <c r="D28" s="336"/>
      <c r="E28" s="337"/>
      <c r="F28" s="77">
        <v>0</v>
      </c>
      <c r="G28" s="297" t="s">
        <v>62</v>
      </c>
      <c r="H28" s="297"/>
      <c r="I28" s="297"/>
      <c r="J28" s="297"/>
      <c r="K28" s="291">
        <v>0</v>
      </c>
      <c r="L28" s="292"/>
      <c r="P28" s="180"/>
      <c r="Q28" s="180"/>
    </row>
    <row r="29" spans="2:17" ht="6.75" customHeight="1" x14ac:dyDescent="0.25">
      <c r="B29" s="90"/>
      <c r="C29" s="91"/>
      <c r="D29" s="91"/>
      <c r="E29" s="91"/>
      <c r="F29" s="91"/>
      <c r="G29" s="91"/>
      <c r="H29" s="6"/>
      <c r="I29" s="91"/>
      <c r="J29" s="91"/>
      <c r="K29" s="91"/>
      <c r="L29" s="92"/>
      <c r="P29" s="180"/>
      <c r="Q29" s="180"/>
    </row>
    <row r="30" spans="2:17" ht="14.45" customHeight="1" x14ac:dyDescent="0.25">
      <c r="B30" s="335" t="s">
        <v>101</v>
      </c>
      <c r="C30" s="336"/>
      <c r="D30" s="336"/>
      <c r="E30" s="337"/>
      <c r="F30" s="338"/>
      <c r="G30" s="339"/>
      <c r="H30" s="339"/>
      <c r="I30" s="339"/>
      <c r="J30" s="339"/>
      <c r="K30" s="339"/>
      <c r="L30" s="340"/>
      <c r="P30" s="180"/>
      <c r="Q30" s="180"/>
    </row>
    <row r="31" spans="2:17" ht="6.75" customHeight="1" thickBot="1" x14ac:dyDescent="0.3">
      <c r="B31" s="93"/>
      <c r="C31" s="94"/>
      <c r="D31" s="94"/>
      <c r="E31" s="94"/>
      <c r="F31" s="94"/>
      <c r="G31" s="94"/>
      <c r="H31" s="94"/>
      <c r="I31" s="94"/>
      <c r="J31" s="94"/>
      <c r="K31" s="94"/>
      <c r="L31" s="95"/>
      <c r="P31" s="180"/>
      <c r="Q31" s="180"/>
    </row>
    <row r="32" spans="2:17" s="3" customFormat="1" ht="15" customHeight="1" x14ac:dyDescent="0.25">
      <c r="B32" s="96">
        <v>1</v>
      </c>
      <c r="C32" s="341" t="s">
        <v>130</v>
      </c>
      <c r="D32" s="341"/>
      <c r="E32" s="341"/>
      <c r="F32" s="341"/>
      <c r="G32" s="341"/>
      <c r="H32" s="341"/>
      <c r="I32" s="341"/>
      <c r="J32" s="341"/>
      <c r="K32" s="341"/>
      <c r="L32" s="342"/>
      <c r="O32" s="190"/>
      <c r="P32" s="181"/>
      <c r="Q32" s="181"/>
    </row>
    <row r="33" spans="2:17" ht="15" customHeight="1" x14ac:dyDescent="0.25">
      <c r="B33" s="10"/>
      <c r="C33" s="97" t="s">
        <v>9</v>
      </c>
      <c r="D33" s="288" t="s">
        <v>1</v>
      </c>
      <c r="E33" s="289"/>
      <c r="F33" s="289"/>
      <c r="G33" s="289"/>
      <c r="H33" s="289"/>
      <c r="I33" s="289"/>
      <c r="J33" s="290"/>
      <c r="K33" s="322" t="s">
        <v>43</v>
      </c>
      <c r="L33" s="323"/>
      <c r="P33" s="180"/>
      <c r="Q33" s="180"/>
    </row>
    <row r="34" spans="2:17" ht="15" customHeight="1" x14ac:dyDescent="0.25">
      <c r="B34" s="10"/>
      <c r="C34" s="161">
        <v>1.1000000000000001</v>
      </c>
      <c r="D34" s="298" t="s">
        <v>116</v>
      </c>
      <c r="E34" s="298"/>
      <c r="F34" s="298"/>
      <c r="G34" s="298"/>
      <c r="H34" s="298"/>
      <c r="I34" s="298"/>
      <c r="J34" s="298"/>
      <c r="K34" s="240">
        <v>0</v>
      </c>
      <c r="L34" s="241"/>
      <c r="P34" s="180"/>
      <c r="Q34" s="180"/>
    </row>
    <row r="35" spans="2:17" ht="15" customHeight="1" x14ac:dyDescent="0.25">
      <c r="B35" s="10"/>
      <c r="C35" s="161">
        <v>1.2</v>
      </c>
      <c r="D35" s="298" t="s">
        <v>117</v>
      </c>
      <c r="E35" s="298"/>
      <c r="F35" s="298"/>
      <c r="G35" s="298"/>
      <c r="H35" s="298"/>
      <c r="I35" s="298"/>
      <c r="J35" s="298"/>
      <c r="K35" s="240">
        <v>0</v>
      </c>
      <c r="L35" s="241"/>
      <c r="P35" s="180"/>
      <c r="Q35" s="180"/>
    </row>
    <row r="36" spans="2:17" ht="15" customHeight="1" x14ac:dyDescent="0.25">
      <c r="B36" s="10"/>
      <c r="C36" s="161">
        <v>1.3</v>
      </c>
      <c r="D36" s="298" t="s">
        <v>118</v>
      </c>
      <c r="E36" s="298"/>
      <c r="F36" s="298"/>
      <c r="G36" s="298"/>
      <c r="H36" s="298"/>
      <c r="I36" s="298"/>
      <c r="J36" s="298"/>
      <c r="K36" s="299">
        <v>0</v>
      </c>
      <c r="L36" s="300"/>
      <c r="P36" s="180"/>
      <c r="Q36" s="180"/>
    </row>
    <row r="37" spans="2:17" ht="15" customHeight="1" x14ac:dyDescent="0.25">
      <c r="B37" s="10"/>
      <c r="C37" s="161">
        <v>1.4</v>
      </c>
      <c r="D37" s="298" t="s">
        <v>119</v>
      </c>
      <c r="E37" s="298"/>
      <c r="F37" s="298"/>
      <c r="G37" s="298"/>
      <c r="H37" s="298"/>
      <c r="I37" s="298"/>
      <c r="J37" s="298"/>
      <c r="K37" s="240">
        <v>0</v>
      </c>
      <c r="L37" s="241"/>
      <c r="P37" s="180"/>
      <c r="Q37" s="180"/>
    </row>
    <row r="38" spans="2:17" ht="15" customHeight="1" x14ac:dyDescent="0.25">
      <c r="B38" s="10"/>
      <c r="C38" s="161">
        <v>1.5</v>
      </c>
      <c r="D38" s="298" t="s">
        <v>120</v>
      </c>
      <c r="E38" s="298"/>
      <c r="F38" s="298"/>
      <c r="G38" s="298"/>
      <c r="H38" s="298"/>
      <c r="I38" s="298"/>
      <c r="J38" s="298"/>
      <c r="K38" s="240">
        <v>0</v>
      </c>
      <c r="L38" s="241"/>
      <c r="P38" s="180"/>
      <c r="Q38" s="180"/>
    </row>
    <row r="39" spans="2:17" ht="15" customHeight="1" x14ac:dyDescent="0.25">
      <c r="B39" s="10"/>
      <c r="C39" s="161">
        <v>1.6</v>
      </c>
      <c r="D39" s="298" t="s">
        <v>121</v>
      </c>
      <c r="E39" s="298"/>
      <c r="F39" s="298"/>
      <c r="G39" s="298"/>
      <c r="H39" s="298"/>
      <c r="I39" s="298"/>
      <c r="J39" s="298"/>
      <c r="K39" s="240">
        <v>0</v>
      </c>
      <c r="L39" s="241"/>
      <c r="P39" s="180"/>
      <c r="Q39" s="180"/>
    </row>
    <row r="40" spans="2:17" ht="15" customHeight="1" x14ac:dyDescent="0.25">
      <c r="B40" s="10"/>
      <c r="C40" s="161">
        <v>1.7</v>
      </c>
      <c r="D40" s="298" t="s">
        <v>122</v>
      </c>
      <c r="E40" s="298"/>
      <c r="F40" s="298"/>
      <c r="G40" s="298"/>
      <c r="H40" s="298"/>
      <c r="I40" s="298"/>
      <c r="J40" s="298"/>
      <c r="K40" s="240">
        <v>0</v>
      </c>
      <c r="L40" s="241"/>
      <c r="P40" s="180"/>
      <c r="Q40" s="180"/>
    </row>
    <row r="41" spans="2:17" ht="15" customHeight="1" x14ac:dyDescent="0.25">
      <c r="B41" s="10"/>
      <c r="C41" s="161">
        <v>1.8</v>
      </c>
      <c r="D41" s="298" t="s">
        <v>127</v>
      </c>
      <c r="E41" s="298"/>
      <c r="F41" s="298"/>
      <c r="G41" s="298"/>
      <c r="H41" s="298"/>
      <c r="I41" s="298"/>
      <c r="J41" s="298"/>
      <c r="K41" s="240">
        <v>0</v>
      </c>
      <c r="L41" s="241"/>
      <c r="P41" s="180"/>
      <c r="Q41" s="180"/>
    </row>
    <row r="42" spans="2:17" ht="15" customHeight="1" x14ac:dyDescent="0.25">
      <c r="B42" s="10"/>
      <c r="C42" s="161">
        <v>1.9</v>
      </c>
      <c r="D42" s="298" t="s">
        <v>123</v>
      </c>
      <c r="E42" s="298"/>
      <c r="F42" s="298"/>
      <c r="G42" s="298"/>
      <c r="H42" s="298"/>
      <c r="I42" s="298"/>
      <c r="J42" s="298"/>
      <c r="K42" s="240">
        <v>0</v>
      </c>
      <c r="L42" s="241"/>
      <c r="P42" s="180"/>
      <c r="Q42" s="180"/>
    </row>
    <row r="43" spans="2:17" ht="15" customHeight="1" x14ac:dyDescent="0.25">
      <c r="B43" s="10"/>
      <c r="C43" s="98">
        <v>1.1000000000000001</v>
      </c>
      <c r="D43" s="298" t="s">
        <v>124</v>
      </c>
      <c r="E43" s="298"/>
      <c r="F43" s="298"/>
      <c r="G43" s="298"/>
      <c r="H43" s="298"/>
      <c r="I43" s="298"/>
      <c r="J43" s="298"/>
      <c r="K43" s="240">
        <v>0</v>
      </c>
      <c r="L43" s="241"/>
      <c r="P43" s="180"/>
      <c r="Q43" s="180"/>
    </row>
    <row r="44" spans="2:17" ht="15" customHeight="1" x14ac:dyDescent="0.25">
      <c r="B44" s="10"/>
      <c r="C44" s="161">
        <v>1.1100000000000001</v>
      </c>
      <c r="D44" s="298" t="s">
        <v>113</v>
      </c>
      <c r="E44" s="298"/>
      <c r="F44" s="298"/>
      <c r="G44" s="298"/>
      <c r="H44" s="298"/>
      <c r="I44" s="298"/>
      <c r="J44" s="298"/>
      <c r="K44" s="240">
        <v>0</v>
      </c>
      <c r="L44" s="241"/>
      <c r="P44" s="180"/>
      <c r="Q44" s="180"/>
    </row>
    <row r="45" spans="2:17" ht="15" customHeight="1" x14ac:dyDescent="0.25">
      <c r="B45" s="10"/>
      <c r="C45" s="161">
        <v>1.1200000000000001</v>
      </c>
      <c r="D45" s="298" t="s">
        <v>114</v>
      </c>
      <c r="E45" s="298"/>
      <c r="F45" s="298"/>
      <c r="G45" s="298"/>
      <c r="H45" s="298"/>
      <c r="I45" s="298"/>
      <c r="J45" s="298"/>
      <c r="K45" s="240">
        <v>0</v>
      </c>
      <c r="L45" s="241"/>
      <c r="P45" s="180"/>
      <c r="Q45" s="180"/>
    </row>
    <row r="46" spans="2:17" ht="15" customHeight="1" x14ac:dyDescent="0.25">
      <c r="B46" s="10"/>
      <c r="C46" s="161">
        <v>1.1299999999999999</v>
      </c>
      <c r="D46" s="298" t="s">
        <v>125</v>
      </c>
      <c r="E46" s="298"/>
      <c r="F46" s="298"/>
      <c r="G46" s="298"/>
      <c r="H46" s="298"/>
      <c r="I46" s="298"/>
      <c r="J46" s="298"/>
      <c r="K46" s="240">
        <v>0</v>
      </c>
      <c r="L46" s="241"/>
      <c r="P46" s="180"/>
      <c r="Q46" s="180"/>
    </row>
    <row r="47" spans="2:17" ht="15" customHeight="1" x14ac:dyDescent="0.25">
      <c r="B47" s="10"/>
      <c r="C47" s="161">
        <v>1.1399999999999999</v>
      </c>
      <c r="D47" s="298" t="s">
        <v>105</v>
      </c>
      <c r="E47" s="298"/>
      <c r="F47" s="298"/>
      <c r="G47" s="298"/>
      <c r="H47" s="298"/>
      <c r="I47" s="298"/>
      <c r="J47" s="298"/>
      <c r="K47" s="299">
        <v>0</v>
      </c>
      <c r="L47" s="300"/>
      <c r="P47" s="180"/>
      <c r="Q47" s="180"/>
    </row>
    <row r="48" spans="2:17" ht="28.15" customHeight="1" x14ac:dyDescent="0.25">
      <c r="B48" s="10"/>
      <c r="C48" s="161">
        <v>1.1499999999999999</v>
      </c>
      <c r="D48" s="244" t="s">
        <v>115</v>
      </c>
      <c r="E48" s="245"/>
      <c r="F48" s="246"/>
      <c r="G48" s="247">
        <v>0</v>
      </c>
      <c r="H48" s="248"/>
      <c r="I48" s="168" t="s">
        <v>12</v>
      </c>
      <c r="J48" s="99">
        <f>SUM(K34:L47)</f>
        <v>0</v>
      </c>
      <c r="K48" s="301">
        <f>J48*G48</f>
        <v>0</v>
      </c>
      <c r="L48" s="302"/>
      <c r="P48" s="180"/>
      <c r="Q48" s="180"/>
    </row>
    <row r="49" spans="2:17" s="3" customFormat="1" ht="15" customHeight="1" thickBot="1" x14ac:dyDescent="0.3">
      <c r="B49" s="100"/>
      <c r="C49" s="242" t="s">
        <v>44</v>
      </c>
      <c r="D49" s="242"/>
      <c r="E49" s="242"/>
      <c r="F49" s="242"/>
      <c r="G49" s="242"/>
      <c r="H49" s="242"/>
      <c r="I49" s="242"/>
      <c r="J49" s="242"/>
      <c r="K49" s="309">
        <f>SUM(K34:L48)</f>
        <v>0</v>
      </c>
      <c r="L49" s="310"/>
      <c r="O49" s="190"/>
      <c r="P49" s="181"/>
      <c r="Q49" s="181"/>
    </row>
    <row r="50" spans="2:17" s="3" customFormat="1" ht="15" customHeight="1" x14ac:dyDescent="0.25">
      <c r="B50" s="101">
        <v>2</v>
      </c>
      <c r="C50" s="231" t="s">
        <v>63</v>
      </c>
      <c r="D50" s="232"/>
      <c r="E50" s="232"/>
      <c r="F50" s="232"/>
      <c r="G50" s="232"/>
      <c r="H50" s="232"/>
      <c r="I50" s="232"/>
      <c r="J50" s="232"/>
      <c r="K50" s="232"/>
      <c r="L50" s="233"/>
      <c r="O50" s="190"/>
      <c r="P50" s="181"/>
      <c r="Q50" s="181"/>
    </row>
    <row r="51" spans="2:17" x14ac:dyDescent="0.25">
      <c r="B51" s="10"/>
      <c r="C51" s="102" t="s">
        <v>9</v>
      </c>
      <c r="D51" s="249" t="s">
        <v>1</v>
      </c>
      <c r="E51" s="250"/>
      <c r="F51" s="251"/>
      <c r="G51" s="228" t="s">
        <v>10</v>
      </c>
      <c r="H51" s="228"/>
      <c r="I51" s="174" t="s">
        <v>64</v>
      </c>
      <c r="J51" s="174" t="s">
        <v>11</v>
      </c>
      <c r="K51" s="229" t="s">
        <v>65</v>
      </c>
      <c r="L51" s="230"/>
      <c r="P51" s="180"/>
      <c r="Q51" s="180"/>
    </row>
    <row r="52" spans="2:17" ht="12.75" customHeight="1" x14ac:dyDescent="0.25">
      <c r="B52" s="10"/>
      <c r="C52" s="103">
        <v>2.1</v>
      </c>
      <c r="D52" s="334" t="s">
        <v>15</v>
      </c>
      <c r="E52" s="334"/>
      <c r="F52" s="334"/>
      <c r="G52" s="353"/>
      <c r="H52" s="354"/>
      <c r="I52" s="354"/>
      <c r="J52" s="355"/>
      <c r="K52" s="345">
        <f>SUM(K53:L59)</f>
        <v>0</v>
      </c>
      <c r="L52" s="346"/>
      <c r="P52" s="180"/>
      <c r="Q52" s="180"/>
    </row>
    <row r="53" spans="2:17" x14ac:dyDescent="0.25">
      <c r="B53" s="10"/>
      <c r="C53" s="103" t="s">
        <v>134</v>
      </c>
      <c r="D53" s="296" t="s">
        <v>141</v>
      </c>
      <c r="E53" s="296"/>
      <c r="F53" s="296"/>
      <c r="G53" s="223">
        <v>1</v>
      </c>
      <c r="H53" s="223"/>
      <c r="I53" s="177" t="s">
        <v>157</v>
      </c>
      <c r="J53" s="195">
        <v>0</v>
      </c>
      <c r="K53" s="345">
        <f t="shared" ref="K53:K59" si="0">J53*G53</f>
        <v>0</v>
      </c>
      <c r="L53" s="346"/>
      <c r="P53" s="180"/>
      <c r="Q53" s="180"/>
    </row>
    <row r="54" spans="2:17" x14ac:dyDescent="0.25">
      <c r="B54" s="10"/>
      <c r="C54" s="103" t="s">
        <v>135</v>
      </c>
      <c r="D54" s="296" t="s">
        <v>142</v>
      </c>
      <c r="E54" s="296"/>
      <c r="F54" s="296"/>
      <c r="G54" s="223">
        <v>1</v>
      </c>
      <c r="H54" s="223"/>
      <c r="I54" s="177" t="s">
        <v>157</v>
      </c>
      <c r="J54" s="195">
        <v>0</v>
      </c>
      <c r="K54" s="345">
        <f t="shared" si="0"/>
        <v>0</v>
      </c>
      <c r="L54" s="346"/>
      <c r="P54" s="180"/>
      <c r="Q54" s="180"/>
    </row>
    <row r="55" spans="2:17" x14ac:dyDescent="0.25">
      <c r="B55" s="10"/>
      <c r="C55" s="103" t="s">
        <v>136</v>
      </c>
      <c r="D55" s="296" t="s">
        <v>143</v>
      </c>
      <c r="E55" s="296"/>
      <c r="F55" s="296"/>
      <c r="G55" s="223">
        <v>1</v>
      </c>
      <c r="H55" s="223"/>
      <c r="I55" s="177" t="s">
        <v>157</v>
      </c>
      <c r="J55" s="195">
        <v>0</v>
      </c>
      <c r="K55" s="345">
        <f t="shared" si="0"/>
        <v>0</v>
      </c>
      <c r="L55" s="346"/>
      <c r="P55" s="180"/>
      <c r="Q55" s="180"/>
    </row>
    <row r="56" spans="2:17" x14ac:dyDescent="0.25">
      <c r="B56" s="10"/>
      <c r="C56" s="103" t="s">
        <v>137</v>
      </c>
      <c r="D56" s="296" t="s">
        <v>144</v>
      </c>
      <c r="E56" s="296"/>
      <c r="F56" s="296"/>
      <c r="G56" s="223">
        <v>1</v>
      </c>
      <c r="H56" s="223"/>
      <c r="I56" s="177" t="s">
        <v>157</v>
      </c>
      <c r="J56" s="195">
        <v>0</v>
      </c>
      <c r="K56" s="345">
        <f t="shared" si="0"/>
        <v>0</v>
      </c>
      <c r="L56" s="346"/>
      <c r="P56" s="180"/>
      <c r="Q56" s="180"/>
    </row>
    <row r="57" spans="2:17" x14ac:dyDescent="0.25">
      <c r="B57" s="10"/>
      <c r="C57" s="103" t="s">
        <v>138</v>
      </c>
      <c r="D57" s="296" t="s">
        <v>145</v>
      </c>
      <c r="E57" s="296"/>
      <c r="F57" s="296"/>
      <c r="G57" s="223">
        <v>1</v>
      </c>
      <c r="H57" s="223"/>
      <c r="I57" s="177" t="s">
        <v>157</v>
      </c>
      <c r="J57" s="182">
        <v>0</v>
      </c>
      <c r="K57" s="345">
        <f t="shared" si="0"/>
        <v>0</v>
      </c>
      <c r="L57" s="346"/>
      <c r="P57" s="180"/>
      <c r="Q57" s="180"/>
    </row>
    <row r="58" spans="2:17" x14ac:dyDescent="0.25">
      <c r="B58" s="10"/>
      <c r="C58" s="103" t="s">
        <v>139</v>
      </c>
      <c r="D58" s="296" t="s">
        <v>146</v>
      </c>
      <c r="E58" s="296"/>
      <c r="F58" s="296"/>
      <c r="G58" s="223">
        <v>1</v>
      </c>
      <c r="H58" s="223"/>
      <c r="I58" s="177" t="s">
        <v>157</v>
      </c>
      <c r="J58" s="182">
        <v>0</v>
      </c>
      <c r="K58" s="345">
        <f t="shared" si="0"/>
        <v>0</v>
      </c>
      <c r="L58" s="346"/>
      <c r="P58" s="180"/>
      <c r="Q58" s="180"/>
    </row>
    <row r="59" spans="2:17" x14ac:dyDescent="0.25">
      <c r="B59" s="10"/>
      <c r="C59" s="103" t="s">
        <v>140</v>
      </c>
      <c r="D59" s="296" t="s">
        <v>147</v>
      </c>
      <c r="E59" s="296"/>
      <c r="F59" s="296"/>
      <c r="G59" s="223">
        <v>1</v>
      </c>
      <c r="H59" s="223"/>
      <c r="I59" s="177" t="s">
        <v>158</v>
      </c>
      <c r="J59" s="182">
        <v>0</v>
      </c>
      <c r="K59" s="345">
        <f t="shared" si="0"/>
        <v>0</v>
      </c>
      <c r="L59" s="346"/>
      <c r="P59" s="180"/>
      <c r="Q59" s="180"/>
    </row>
    <row r="60" spans="2:17" s="3" customFormat="1" ht="15" customHeight="1" thickBot="1" x14ac:dyDescent="0.3">
      <c r="B60" s="100"/>
      <c r="C60" s="242" t="s">
        <v>94</v>
      </c>
      <c r="D60" s="242"/>
      <c r="E60" s="242"/>
      <c r="F60" s="242"/>
      <c r="G60" s="242"/>
      <c r="H60" s="242"/>
      <c r="I60" s="242"/>
      <c r="J60" s="242"/>
      <c r="K60" s="309">
        <f>SUM(K52)</f>
        <v>0</v>
      </c>
      <c r="L60" s="310"/>
      <c r="O60" s="190"/>
      <c r="P60" s="181"/>
      <c r="Q60" s="181"/>
    </row>
    <row r="61" spans="2:17" s="3" customFormat="1" ht="15" customHeight="1" x14ac:dyDescent="0.25">
      <c r="B61" s="101">
        <v>3</v>
      </c>
      <c r="C61" s="231" t="s">
        <v>85</v>
      </c>
      <c r="D61" s="232"/>
      <c r="E61" s="232"/>
      <c r="F61" s="232"/>
      <c r="G61" s="232"/>
      <c r="H61" s="232"/>
      <c r="I61" s="232"/>
      <c r="J61" s="232"/>
      <c r="K61" s="232"/>
      <c r="L61" s="233"/>
      <c r="O61" s="190"/>
      <c r="P61" s="181"/>
      <c r="Q61" s="181"/>
    </row>
    <row r="62" spans="2:17" x14ac:dyDescent="0.25">
      <c r="B62" s="10"/>
      <c r="C62" s="102" t="s">
        <v>9</v>
      </c>
      <c r="D62" s="249" t="s">
        <v>1</v>
      </c>
      <c r="E62" s="250"/>
      <c r="F62" s="251"/>
      <c r="G62" s="228" t="s">
        <v>10</v>
      </c>
      <c r="H62" s="228"/>
      <c r="I62" s="174" t="s">
        <v>64</v>
      </c>
      <c r="J62" s="174" t="s">
        <v>11</v>
      </c>
      <c r="K62" s="229" t="s">
        <v>65</v>
      </c>
      <c r="L62" s="230"/>
      <c r="P62" s="180"/>
      <c r="Q62" s="180"/>
    </row>
    <row r="63" spans="2:17" ht="12.75" customHeight="1" x14ac:dyDescent="0.25">
      <c r="B63" s="104"/>
      <c r="C63" s="175">
        <v>3.1</v>
      </c>
      <c r="D63" s="308" t="s">
        <v>88</v>
      </c>
      <c r="E63" s="308"/>
      <c r="F63" s="308"/>
      <c r="G63" s="352">
        <v>0</v>
      </c>
      <c r="H63" s="352"/>
      <c r="I63" s="105" t="s">
        <v>12</v>
      </c>
      <c r="J63" s="106">
        <f>K49</f>
        <v>0</v>
      </c>
      <c r="K63" s="343">
        <f>J63*G63</f>
        <v>0</v>
      </c>
      <c r="L63" s="344"/>
      <c r="P63" s="180"/>
      <c r="Q63" s="180"/>
    </row>
    <row r="64" spans="2:17" s="3" customFormat="1" ht="15" customHeight="1" thickBot="1" x14ac:dyDescent="0.3">
      <c r="B64" s="107"/>
      <c r="C64" s="347" t="s">
        <v>86</v>
      </c>
      <c r="D64" s="348"/>
      <c r="E64" s="348"/>
      <c r="F64" s="348"/>
      <c r="G64" s="348"/>
      <c r="H64" s="348"/>
      <c r="I64" s="348"/>
      <c r="J64" s="349"/>
      <c r="K64" s="350">
        <f>SUM(K63)</f>
        <v>0</v>
      </c>
      <c r="L64" s="351"/>
      <c r="O64" s="190"/>
      <c r="P64" s="181"/>
      <c r="Q64" s="181"/>
    </row>
    <row r="65" spans="2:17" s="3" customFormat="1" ht="15" customHeight="1" x14ac:dyDescent="0.25">
      <c r="B65" s="101">
        <v>4</v>
      </c>
      <c r="C65" s="231" t="s">
        <v>13</v>
      </c>
      <c r="D65" s="232"/>
      <c r="E65" s="232"/>
      <c r="F65" s="232"/>
      <c r="G65" s="232"/>
      <c r="H65" s="232"/>
      <c r="I65" s="232"/>
      <c r="J65" s="232"/>
      <c r="K65" s="232"/>
      <c r="L65" s="233"/>
      <c r="O65" s="190"/>
      <c r="P65" s="181"/>
      <c r="Q65" s="181"/>
    </row>
    <row r="66" spans="2:17" x14ac:dyDescent="0.25">
      <c r="B66" s="10"/>
      <c r="C66" s="102" t="s">
        <v>9</v>
      </c>
      <c r="D66" s="249" t="s">
        <v>1</v>
      </c>
      <c r="E66" s="250"/>
      <c r="F66" s="251"/>
      <c r="G66" s="228" t="s">
        <v>10</v>
      </c>
      <c r="H66" s="228"/>
      <c r="I66" s="174" t="s">
        <v>64</v>
      </c>
      <c r="J66" s="174" t="s">
        <v>11</v>
      </c>
      <c r="K66" s="229" t="s">
        <v>65</v>
      </c>
      <c r="L66" s="230"/>
      <c r="P66" s="180"/>
      <c r="Q66" s="180"/>
    </row>
    <row r="67" spans="2:17" x14ac:dyDescent="0.25">
      <c r="B67" s="10"/>
      <c r="C67" s="161">
        <v>4.0999999999999996</v>
      </c>
      <c r="D67" s="224" t="s">
        <v>72</v>
      </c>
      <c r="E67" s="224"/>
      <c r="F67" s="224"/>
      <c r="G67" s="225">
        <v>0</v>
      </c>
      <c r="H67" s="225"/>
      <c r="I67" s="168" t="s">
        <v>73</v>
      </c>
      <c r="J67" s="176">
        <v>0</v>
      </c>
      <c r="K67" s="226">
        <f t="shared" ref="K67:K72" si="1">G67*J67</f>
        <v>0</v>
      </c>
      <c r="L67" s="227"/>
      <c r="P67" s="180"/>
      <c r="Q67" s="180"/>
    </row>
    <row r="68" spans="2:17" x14ac:dyDescent="0.25">
      <c r="B68" s="10"/>
      <c r="C68" s="161">
        <v>4.2</v>
      </c>
      <c r="D68" s="224" t="s">
        <v>70</v>
      </c>
      <c r="E68" s="224"/>
      <c r="F68" s="224"/>
      <c r="G68" s="225"/>
      <c r="H68" s="225"/>
      <c r="I68" s="168" t="s">
        <v>67</v>
      </c>
      <c r="J68" s="176">
        <v>0</v>
      </c>
      <c r="K68" s="226">
        <f t="shared" si="1"/>
        <v>0</v>
      </c>
      <c r="L68" s="227"/>
      <c r="P68" s="180"/>
      <c r="Q68" s="180"/>
    </row>
    <row r="69" spans="2:17" ht="15" customHeight="1" x14ac:dyDescent="0.25">
      <c r="B69" s="10"/>
      <c r="C69" s="161">
        <v>4.3</v>
      </c>
      <c r="D69" s="224" t="s">
        <v>68</v>
      </c>
      <c r="E69" s="224"/>
      <c r="F69" s="224"/>
      <c r="G69" s="225"/>
      <c r="H69" s="225"/>
      <c r="I69" s="168" t="s">
        <v>159</v>
      </c>
      <c r="J69" s="176">
        <v>0</v>
      </c>
      <c r="K69" s="226">
        <f t="shared" si="1"/>
        <v>0</v>
      </c>
      <c r="L69" s="227"/>
      <c r="P69" s="180"/>
      <c r="Q69" s="180"/>
    </row>
    <row r="70" spans="2:17" x14ac:dyDescent="0.25">
      <c r="B70" s="10"/>
      <c r="C70" s="161">
        <v>4.4000000000000004</v>
      </c>
      <c r="D70" s="224" t="s">
        <v>71</v>
      </c>
      <c r="E70" s="224"/>
      <c r="F70" s="224"/>
      <c r="G70" s="225"/>
      <c r="H70" s="225"/>
      <c r="I70" s="168" t="s">
        <v>67</v>
      </c>
      <c r="J70" s="176">
        <v>0</v>
      </c>
      <c r="K70" s="226">
        <f t="shared" si="1"/>
        <v>0</v>
      </c>
      <c r="L70" s="227"/>
      <c r="P70" s="180"/>
      <c r="Q70" s="180"/>
    </row>
    <row r="71" spans="2:17" x14ac:dyDescent="0.25">
      <c r="B71" s="10"/>
      <c r="C71" s="161">
        <v>4.5</v>
      </c>
      <c r="D71" s="224" t="s">
        <v>69</v>
      </c>
      <c r="E71" s="224"/>
      <c r="F71" s="224"/>
      <c r="G71" s="225">
        <v>0</v>
      </c>
      <c r="H71" s="225"/>
      <c r="I71" s="168" t="s">
        <v>67</v>
      </c>
      <c r="J71" s="176">
        <v>0</v>
      </c>
      <c r="K71" s="226">
        <f t="shared" si="1"/>
        <v>0</v>
      </c>
      <c r="L71" s="227"/>
      <c r="P71" s="180"/>
      <c r="Q71" s="180"/>
    </row>
    <row r="72" spans="2:17" x14ac:dyDescent="0.25">
      <c r="B72" s="10"/>
      <c r="C72" s="161">
        <v>4.5999999999999996</v>
      </c>
      <c r="D72" s="224" t="s">
        <v>66</v>
      </c>
      <c r="E72" s="224"/>
      <c r="F72" s="224"/>
      <c r="G72" s="225"/>
      <c r="H72" s="225"/>
      <c r="I72" s="168" t="s">
        <v>67</v>
      </c>
      <c r="J72" s="176">
        <v>0</v>
      </c>
      <c r="K72" s="226">
        <f t="shared" si="1"/>
        <v>0</v>
      </c>
      <c r="L72" s="227"/>
      <c r="P72" s="180"/>
      <c r="Q72" s="180"/>
    </row>
    <row r="73" spans="2:17" s="3" customFormat="1" ht="15" customHeight="1" thickBot="1" x14ac:dyDescent="0.3">
      <c r="B73" s="100"/>
      <c r="C73" s="242" t="s">
        <v>74</v>
      </c>
      <c r="D73" s="242"/>
      <c r="E73" s="242"/>
      <c r="F73" s="242"/>
      <c r="G73" s="242"/>
      <c r="H73" s="242"/>
      <c r="I73" s="242"/>
      <c r="J73" s="242"/>
      <c r="K73" s="309">
        <f>SUM(K67:L72)</f>
        <v>0</v>
      </c>
      <c r="L73" s="310"/>
      <c r="O73" s="190"/>
      <c r="P73" s="181"/>
      <c r="Q73" s="181"/>
    </row>
    <row r="74" spans="2:17" s="3" customFormat="1" ht="15" customHeight="1" x14ac:dyDescent="0.25">
      <c r="B74" s="101">
        <v>5</v>
      </c>
      <c r="C74" s="293" t="s">
        <v>45</v>
      </c>
      <c r="D74" s="294"/>
      <c r="E74" s="294"/>
      <c r="F74" s="294"/>
      <c r="G74" s="294"/>
      <c r="H74" s="294"/>
      <c r="I74" s="294"/>
      <c r="J74" s="294"/>
      <c r="K74" s="294"/>
      <c r="L74" s="295"/>
      <c r="O74" s="190"/>
      <c r="P74" s="181"/>
      <c r="Q74" s="181"/>
    </row>
    <row r="75" spans="2:17" s="3" customFormat="1" ht="6.75" customHeight="1" x14ac:dyDescent="0.25">
      <c r="B75" s="108"/>
      <c r="C75" s="109"/>
      <c r="L75" s="110"/>
      <c r="O75" s="190"/>
      <c r="P75" s="181"/>
      <c r="Q75" s="181"/>
    </row>
    <row r="76" spans="2:17" ht="24" customHeight="1" x14ac:dyDescent="0.25">
      <c r="B76" s="104"/>
      <c r="C76" s="111" t="s">
        <v>132</v>
      </c>
      <c r="G76" s="234">
        <v>0</v>
      </c>
      <c r="H76" s="234"/>
      <c r="I76" s="177" t="s">
        <v>12</v>
      </c>
      <c r="J76" s="112">
        <f>K49+K60+K64</f>
        <v>0</v>
      </c>
      <c r="K76" s="218">
        <f>J76*G76</f>
        <v>0</v>
      </c>
      <c r="L76" s="219"/>
      <c r="P76" s="356"/>
      <c r="Q76" s="356"/>
    </row>
    <row r="77" spans="2:17" ht="27.6" customHeight="1" x14ac:dyDescent="0.25">
      <c r="B77" s="104"/>
      <c r="C77" s="237" t="s">
        <v>156</v>
      </c>
      <c r="D77" s="243"/>
      <c r="E77" s="243"/>
      <c r="F77" s="239"/>
      <c r="G77" s="324">
        <v>1</v>
      </c>
      <c r="H77" s="324"/>
      <c r="I77" s="179" t="s">
        <v>48</v>
      </c>
      <c r="J77" s="176">
        <v>0</v>
      </c>
      <c r="K77" s="218">
        <f>J77*G77</f>
        <v>0</v>
      </c>
      <c r="L77" s="219"/>
      <c r="O77" s="189" t="s">
        <v>48</v>
      </c>
      <c r="P77" s="192"/>
      <c r="Q77" s="192"/>
    </row>
    <row r="78" spans="2:17" ht="15" x14ac:dyDescent="0.25">
      <c r="B78" s="104"/>
      <c r="C78" s="111" t="s">
        <v>155</v>
      </c>
      <c r="G78" s="234">
        <v>0</v>
      </c>
      <c r="H78" s="234"/>
      <c r="I78" s="168" t="s">
        <v>12</v>
      </c>
      <c r="J78" s="112">
        <f>K49+K60+K64+K76+K77</f>
        <v>0</v>
      </c>
      <c r="K78" s="218">
        <f>J78*G78</f>
        <v>0</v>
      </c>
      <c r="L78" s="219"/>
      <c r="O78" s="189" t="s">
        <v>12</v>
      </c>
      <c r="P78" s="356"/>
      <c r="Q78" s="356"/>
    </row>
    <row r="79" spans="2:17" ht="33.75" customHeight="1" x14ac:dyDescent="0.25">
      <c r="B79" s="104"/>
      <c r="C79" s="237" t="s">
        <v>168</v>
      </c>
      <c r="D79" s="238"/>
      <c r="E79" s="238"/>
      <c r="F79" s="239"/>
      <c r="G79" s="234">
        <v>0.01</v>
      </c>
      <c r="H79" s="234"/>
      <c r="I79" s="168" t="s">
        <v>12</v>
      </c>
      <c r="J79" s="112">
        <f>K49+K60+K64+K76+K77</f>
        <v>0</v>
      </c>
      <c r="K79" s="235">
        <f>J79*G79</f>
        <v>0</v>
      </c>
      <c r="L79" s="236"/>
      <c r="O79" s="189" t="s">
        <v>12</v>
      </c>
      <c r="P79" s="356"/>
      <c r="Q79" s="356"/>
    </row>
    <row r="80" spans="2:17" s="3" customFormat="1" ht="6.75" customHeight="1" x14ac:dyDescent="0.25">
      <c r="B80" s="108"/>
      <c r="C80" s="113"/>
      <c r="D80" s="114"/>
      <c r="E80" s="114"/>
      <c r="F80" s="114"/>
      <c r="G80" s="114"/>
      <c r="H80" s="114"/>
      <c r="I80" s="114"/>
      <c r="J80" s="114"/>
      <c r="K80" s="114"/>
      <c r="L80" s="115"/>
      <c r="O80" s="190"/>
      <c r="P80" s="181"/>
      <c r="Q80" s="181"/>
    </row>
    <row r="81" spans="2:17" x14ac:dyDescent="0.25">
      <c r="B81" s="104"/>
      <c r="C81" s="220" t="s">
        <v>75</v>
      </c>
      <c r="D81" s="221"/>
      <c r="E81" s="221"/>
      <c r="F81" s="221"/>
      <c r="G81" s="221"/>
      <c r="H81" s="221"/>
      <c r="I81" s="221"/>
      <c r="J81" s="222"/>
      <c r="K81" s="216">
        <f>K77+K76+K78+K79</f>
        <v>0</v>
      </c>
      <c r="L81" s="217"/>
      <c r="P81" s="180"/>
      <c r="Q81" s="180"/>
    </row>
    <row r="82" spans="2:17" ht="6.75" customHeight="1" thickBot="1" x14ac:dyDescent="0.3">
      <c r="B82" s="8"/>
      <c r="C82" s="116"/>
      <c r="D82" s="117"/>
      <c r="E82" s="117"/>
      <c r="F82" s="117"/>
      <c r="G82" s="117"/>
      <c r="H82" s="117"/>
      <c r="I82" s="117"/>
      <c r="J82" s="117"/>
      <c r="K82" s="118"/>
      <c r="L82" s="119"/>
      <c r="P82" s="180"/>
      <c r="Q82" s="180"/>
    </row>
    <row r="83" spans="2:17" ht="6.75" customHeight="1" x14ac:dyDescent="0.25">
      <c r="B83" s="120"/>
      <c r="C83" s="121"/>
      <c r="D83" s="122"/>
      <c r="E83" s="122"/>
      <c r="F83" s="122"/>
      <c r="G83" s="122"/>
      <c r="H83" s="122"/>
      <c r="I83" s="122"/>
      <c r="J83" s="122"/>
      <c r="K83" s="123"/>
      <c r="L83" s="124"/>
      <c r="P83" s="180"/>
      <c r="Q83" s="180"/>
    </row>
    <row r="84" spans="2:17" s="125" customFormat="1" x14ac:dyDescent="0.25">
      <c r="B84" s="303" t="s">
        <v>109</v>
      </c>
      <c r="C84" s="304"/>
      <c r="D84" s="304"/>
      <c r="E84" s="304"/>
      <c r="F84" s="304"/>
      <c r="G84" s="304"/>
      <c r="H84" s="304"/>
      <c r="I84" s="304"/>
      <c r="J84" s="304"/>
      <c r="K84" s="252">
        <f>K49+K60+K64+K73+K81</f>
        <v>0</v>
      </c>
      <c r="L84" s="253"/>
      <c r="O84" s="191"/>
      <c r="P84" s="193"/>
      <c r="Q84" s="193"/>
    </row>
    <row r="85" spans="2:17" s="3" customFormat="1" ht="6.75" customHeight="1" x14ac:dyDescent="0.25">
      <c r="B85" s="126"/>
      <c r="C85" s="127"/>
      <c r="D85" s="127"/>
      <c r="E85" s="127"/>
      <c r="F85" s="127"/>
      <c r="G85" s="127"/>
      <c r="H85" s="127"/>
      <c r="I85" s="127"/>
      <c r="J85" s="127"/>
      <c r="K85" s="128"/>
      <c r="L85" s="129"/>
      <c r="O85" s="190"/>
      <c r="P85" s="181"/>
      <c r="Q85" s="181"/>
    </row>
    <row r="86" spans="2:17" s="3" customFormat="1" ht="12.75" customHeight="1" x14ac:dyDescent="0.25">
      <c r="B86" s="130" t="s">
        <v>96</v>
      </c>
      <c r="C86" s="131"/>
      <c r="D86" s="131"/>
      <c r="E86" s="131"/>
      <c r="F86" s="132"/>
      <c r="G86" s="325">
        <v>0.13500000000000001</v>
      </c>
      <c r="H86" s="325"/>
      <c r="I86" s="168" t="s">
        <v>12</v>
      </c>
      <c r="J86" s="133">
        <f>K49+K64+K81</f>
        <v>0</v>
      </c>
      <c r="K86" s="254">
        <f>J86*G86</f>
        <v>0</v>
      </c>
      <c r="L86" s="255"/>
      <c r="O86" s="190"/>
      <c r="P86" s="181"/>
      <c r="Q86" s="181"/>
    </row>
    <row r="87" spans="2:17" s="3" customFormat="1" ht="12.75" customHeight="1" x14ac:dyDescent="0.25">
      <c r="B87" s="130" t="s">
        <v>97</v>
      </c>
      <c r="C87" s="131"/>
      <c r="D87" s="131"/>
      <c r="E87" s="131"/>
      <c r="F87" s="132"/>
      <c r="G87" s="234">
        <v>0.23</v>
      </c>
      <c r="H87" s="234"/>
      <c r="I87" s="168" t="s">
        <v>12</v>
      </c>
      <c r="J87" s="133">
        <f>K60</f>
        <v>0</v>
      </c>
      <c r="K87" s="254">
        <f>J87*G87</f>
        <v>0</v>
      </c>
      <c r="L87" s="255"/>
      <c r="O87" s="190"/>
      <c r="P87" s="181"/>
      <c r="Q87" s="181"/>
    </row>
    <row r="88" spans="2:17" s="3" customFormat="1" x14ac:dyDescent="0.25">
      <c r="B88" s="270" t="s">
        <v>112</v>
      </c>
      <c r="C88" s="271"/>
      <c r="D88" s="271"/>
      <c r="E88" s="271"/>
      <c r="F88" s="272"/>
      <c r="G88" s="276">
        <v>1</v>
      </c>
      <c r="H88" s="277"/>
      <c r="I88" s="280" t="s">
        <v>48</v>
      </c>
      <c r="J88" s="281"/>
      <c r="K88" s="254">
        <f>J88*G88</f>
        <v>0</v>
      </c>
      <c r="L88" s="255"/>
      <c r="O88" s="190"/>
      <c r="P88" s="181"/>
      <c r="Q88" s="181"/>
    </row>
    <row r="89" spans="2:17" s="3" customFormat="1" ht="27.95" customHeight="1" x14ac:dyDescent="0.25">
      <c r="B89" s="273" t="s">
        <v>106</v>
      </c>
      <c r="C89" s="274"/>
      <c r="D89" s="274"/>
      <c r="E89" s="274"/>
      <c r="F89" s="275"/>
      <c r="G89" s="278"/>
      <c r="H89" s="279"/>
      <c r="I89" s="280"/>
      <c r="J89" s="282"/>
      <c r="K89" s="254"/>
      <c r="L89" s="255"/>
      <c r="O89" s="190"/>
      <c r="P89" s="181"/>
      <c r="Q89" s="181"/>
    </row>
    <row r="90" spans="2:17" s="3" customFormat="1" ht="6.75" customHeight="1" x14ac:dyDescent="0.25">
      <c r="B90" s="126"/>
      <c r="C90" s="134"/>
      <c r="L90" s="110"/>
      <c r="O90" s="190"/>
      <c r="P90" s="181"/>
      <c r="Q90" s="181"/>
    </row>
    <row r="91" spans="2:17" s="3" customFormat="1" x14ac:dyDescent="0.25">
      <c r="B91" s="303" t="s">
        <v>110</v>
      </c>
      <c r="C91" s="304"/>
      <c r="D91" s="304"/>
      <c r="E91" s="304"/>
      <c r="F91" s="304"/>
      <c r="G91" s="304"/>
      <c r="H91" s="304"/>
      <c r="I91" s="304"/>
      <c r="J91" s="304"/>
      <c r="K91" s="268">
        <f>K84+K86+K87+K88</f>
        <v>0</v>
      </c>
      <c r="L91" s="269"/>
      <c r="O91" s="190"/>
      <c r="P91" s="181"/>
      <c r="Q91" s="181"/>
    </row>
    <row r="92" spans="2:17" s="3" customFormat="1" ht="6.75" customHeight="1" thickBot="1" x14ac:dyDescent="0.3">
      <c r="B92" s="135"/>
      <c r="C92" s="136"/>
      <c r="D92" s="117"/>
      <c r="E92" s="117"/>
      <c r="F92" s="117"/>
      <c r="G92" s="117"/>
      <c r="H92" s="117"/>
      <c r="I92" s="117"/>
      <c r="J92" s="117"/>
      <c r="K92" s="117"/>
      <c r="L92" s="137"/>
      <c r="O92" s="190"/>
      <c r="P92" s="181"/>
      <c r="Q92" s="181"/>
    </row>
    <row r="93" spans="2:17" s="3" customFormat="1" ht="6.75" customHeight="1" thickBot="1" x14ac:dyDescent="0.3">
      <c r="B93" s="96"/>
      <c r="C93" s="138"/>
      <c r="D93" s="139"/>
      <c r="E93" s="139"/>
      <c r="F93" s="139"/>
      <c r="G93" s="139"/>
      <c r="H93" s="139"/>
      <c r="I93" s="139"/>
      <c r="J93" s="139"/>
      <c r="K93" s="139"/>
      <c r="L93" s="140"/>
      <c r="O93" s="190"/>
      <c r="P93" s="181"/>
      <c r="Q93" s="181"/>
    </row>
    <row r="94" spans="2:17" ht="13.5" thickBot="1" x14ac:dyDescent="0.3">
      <c r="B94" s="89" t="s">
        <v>22</v>
      </c>
      <c r="C94" s="134"/>
      <c r="D94" s="3"/>
      <c r="E94" s="141">
        <v>0</v>
      </c>
      <c r="F94" s="142">
        <f>F22/1000</f>
        <v>0</v>
      </c>
      <c r="G94" s="3" t="s">
        <v>14</v>
      </c>
      <c r="H94" s="3"/>
      <c r="I94" s="3"/>
      <c r="J94" s="127" t="s">
        <v>98</v>
      </c>
      <c r="K94" s="283" t="e">
        <f>K84/F94</f>
        <v>#DIV/0!</v>
      </c>
      <c r="L94" s="284"/>
      <c r="P94" s="180"/>
      <c r="Q94" s="180"/>
    </row>
    <row r="95" spans="2:17" ht="13.5" thickBot="1" x14ac:dyDescent="0.3">
      <c r="B95" s="89"/>
      <c r="C95" s="134"/>
      <c r="D95" s="3"/>
      <c r="E95" s="3"/>
      <c r="F95" s="143"/>
      <c r="G95" s="141"/>
      <c r="H95" s="3"/>
      <c r="I95" s="3"/>
      <c r="J95" s="127" t="s">
        <v>99</v>
      </c>
      <c r="K95" s="283" t="e">
        <f>K91/F94</f>
        <v>#DIV/0!</v>
      </c>
      <c r="L95" s="284"/>
      <c r="P95" s="180"/>
      <c r="Q95" s="180"/>
    </row>
    <row r="96" spans="2:17" ht="7.5" customHeight="1" thickBot="1" x14ac:dyDescent="0.3">
      <c r="B96" s="8"/>
      <c r="C96" s="136"/>
      <c r="D96" s="117"/>
      <c r="E96" s="9"/>
      <c r="F96" s="9"/>
      <c r="G96" s="117"/>
      <c r="H96" s="117"/>
      <c r="I96" s="117"/>
      <c r="J96" s="144"/>
      <c r="K96" s="145"/>
      <c r="L96" s="146"/>
      <c r="P96" s="180"/>
      <c r="Q96" s="180"/>
    </row>
    <row r="97" spans="2:17" ht="6.75" customHeight="1" x14ac:dyDescent="0.25">
      <c r="B97" s="4"/>
      <c r="C97" s="134"/>
      <c r="D97" s="3"/>
      <c r="E97" s="3"/>
      <c r="F97" s="3"/>
      <c r="G97" s="3"/>
      <c r="H97" s="3"/>
      <c r="I97" s="3"/>
      <c r="J97" s="3"/>
      <c r="K97" s="147"/>
      <c r="L97" s="148"/>
      <c r="P97" s="180"/>
      <c r="Q97" s="180"/>
    </row>
    <row r="98" spans="2:17" x14ac:dyDescent="0.25">
      <c r="B98" s="89" t="s">
        <v>91</v>
      </c>
      <c r="C98" s="134"/>
      <c r="D98" s="3"/>
      <c r="E98" s="3"/>
      <c r="F98" s="3"/>
      <c r="G98" s="3"/>
      <c r="H98" s="3"/>
      <c r="I98" s="3"/>
      <c r="J98" s="3"/>
      <c r="K98" s="147"/>
      <c r="L98" s="149"/>
      <c r="P98" s="180"/>
      <c r="Q98" s="180"/>
    </row>
    <row r="99" spans="2:17" ht="60" customHeight="1" thickBot="1" x14ac:dyDescent="0.3">
      <c r="B99" s="285" t="s">
        <v>166</v>
      </c>
      <c r="C99" s="286"/>
      <c r="D99" s="286"/>
      <c r="E99" s="286"/>
      <c r="F99" s="286"/>
      <c r="G99" s="286"/>
      <c r="H99" s="286"/>
      <c r="I99" s="286"/>
      <c r="J99" s="286"/>
      <c r="K99" s="286"/>
      <c r="L99" s="287"/>
      <c r="P99" s="180"/>
      <c r="Q99" s="180"/>
    </row>
    <row r="100" spans="2:17" ht="6.75" customHeight="1" thickBot="1" x14ac:dyDescent="0.3">
      <c r="B100" s="41"/>
      <c r="C100" s="42"/>
      <c r="D100" s="42"/>
      <c r="E100" s="42"/>
      <c r="F100" s="42"/>
      <c r="G100" s="42"/>
      <c r="H100" s="42"/>
      <c r="I100" s="42"/>
      <c r="J100" s="42"/>
      <c r="K100" s="54"/>
      <c r="L100" s="55"/>
      <c r="P100" s="180"/>
      <c r="Q100" s="180"/>
    </row>
    <row r="101" spans="2:17" ht="6.75" customHeight="1" x14ac:dyDescent="0.25">
      <c r="B101" s="10"/>
      <c r="L101" s="7"/>
      <c r="P101" s="180"/>
      <c r="Q101" s="180"/>
    </row>
    <row r="102" spans="2:17" s="3" customFormat="1" x14ac:dyDescent="0.25">
      <c r="B102" s="150" t="s">
        <v>2</v>
      </c>
      <c r="C102" s="266" t="s">
        <v>3</v>
      </c>
      <c r="D102" s="266"/>
      <c r="E102" s="266"/>
      <c r="F102" s="266"/>
      <c r="G102" s="267" t="s">
        <v>4</v>
      </c>
      <c r="H102" s="267"/>
      <c r="I102" s="267" t="s">
        <v>5</v>
      </c>
      <c r="J102" s="267"/>
      <c r="K102" s="267" t="s">
        <v>6</v>
      </c>
      <c r="L102" s="305"/>
      <c r="O102" s="190"/>
      <c r="P102" s="181"/>
      <c r="Q102" s="181"/>
    </row>
    <row r="103" spans="2:17" ht="15" customHeight="1" x14ac:dyDescent="0.25">
      <c r="B103" s="78"/>
      <c r="C103" s="257"/>
      <c r="D103" s="257"/>
      <c r="E103" s="257"/>
      <c r="F103" s="257"/>
      <c r="G103" s="225"/>
      <c r="H103" s="225"/>
      <c r="I103" s="225"/>
      <c r="J103" s="225"/>
      <c r="K103" s="260"/>
      <c r="L103" s="261"/>
      <c r="P103" s="180"/>
      <c r="Q103" s="180"/>
    </row>
    <row r="104" spans="2:17" x14ac:dyDescent="0.25">
      <c r="B104" s="79"/>
      <c r="C104" s="256"/>
      <c r="D104" s="256"/>
      <c r="E104" s="256"/>
      <c r="F104" s="256"/>
      <c r="G104" s="262"/>
      <c r="H104" s="262"/>
      <c r="I104" s="262"/>
      <c r="J104" s="262"/>
      <c r="K104" s="258"/>
      <c r="L104" s="259"/>
      <c r="P104" s="180"/>
      <c r="Q104" s="180"/>
    </row>
    <row r="105" spans="2:17" ht="6.75" customHeight="1" thickBot="1" x14ac:dyDescent="0.3">
      <c r="B105" s="83"/>
      <c r="C105" s="84"/>
      <c r="D105" s="84"/>
      <c r="E105" s="84"/>
      <c r="F105" s="84"/>
      <c r="G105" s="84"/>
      <c r="H105" s="84"/>
      <c r="I105" s="84"/>
      <c r="J105" s="84"/>
      <c r="K105" s="84"/>
      <c r="L105" s="85"/>
      <c r="P105" s="180"/>
      <c r="Q105" s="180"/>
    </row>
    <row r="106" spans="2:17" ht="6.75" customHeight="1" x14ac:dyDescent="0.25">
      <c r="B106" s="10"/>
      <c r="C106" s="6"/>
      <c r="D106" s="6"/>
      <c r="E106" s="6"/>
      <c r="F106" s="6"/>
      <c r="G106" s="6"/>
      <c r="H106" s="6"/>
      <c r="I106" s="6"/>
      <c r="J106" s="6"/>
      <c r="K106" s="6"/>
      <c r="L106" s="92"/>
      <c r="P106" s="180"/>
      <c r="Q106" s="180"/>
    </row>
    <row r="107" spans="2:17" ht="54.6" customHeight="1" thickBot="1" x14ac:dyDescent="0.3">
      <c r="B107" s="8" t="s">
        <v>21</v>
      </c>
      <c r="C107" s="263" t="s">
        <v>131</v>
      </c>
      <c r="D107" s="264"/>
      <c r="E107" s="264"/>
      <c r="F107" s="264"/>
      <c r="G107" s="264"/>
      <c r="H107" s="264"/>
      <c r="I107" s="264"/>
      <c r="J107" s="264"/>
      <c r="K107" s="264"/>
      <c r="L107" s="265"/>
      <c r="P107" s="180"/>
      <c r="Q107" s="180"/>
    </row>
    <row r="108" spans="2:17" ht="12" customHeight="1" x14ac:dyDescent="0.25">
      <c r="C108" s="243"/>
      <c r="D108" s="243"/>
      <c r="E108" s="243"/>
      <c r="F108" s="243"/>
      <c r="G108" s="243"/>
      <c r="H108" s="243"/>
      <c r="I108" s="243"/>
      <c r="J108" s="243"/>
      <c r="K108" s="243"/>
      <c r="L108" s="243"/>
    </row>
    <row r="109" spans="2:17" x14ac:dyDescent="0.25">
      <c r="C109" s="243"/>
      <c r="D109" s="243"/>
      <c r="E109" s="243"/>
      <c r="F109" s="243"/>
      <c r="G109" s="243"/>
      <c r="H109" s="243"/>
      <c r="I109" s="243"/>
      <c r="J109" s="243"/>
      <c r="K109" s="243"/>
      <c r="L109" s="243"/>
    </row>
    <row r="110" spans="2:17" ht="12" customHeight="1" x14ac:dyDescent="0.25">
      <c r="C110" s="243"/>
      <c r="D110" s="243"/>
      <c r="E110" s="243"/>
      <c r="F110" s="243"/>
      <c r="G110" s="243"/>
      <c r="H110" s="243"/>
      <c r="I110" s="243"/>
      <c r="J110" s="243"/>
      <c r="K110" s="243"/>
      <c r="L110" s="243"/>
    </row>
  </sheetData>
  <sheetProtection algorithmName="SHA-512" hashValue="LnQLbY2aya53K0+SjOOurbbhzduFGc6MjNHQEJYucDs3BS2czjNnkO0yq0Xo1fEI6vetnI7yHlDRMUmiAg9BwQ==" saltValue="M6gCNqZLdehCT5D8FDQBOA==" spinCount="100000" sheet="1" selectLockedCells="1"/>
  <mergeCells count="183">
    <mergeCell ref="P76:Q76"/>
    <mergeCell ref="P78:Q78"/>
    <mergeCell ref="P79:Q79"/>
    <mergeCell ref="K49:L49"/>
    <mergeCell ref="K63:L63"/>
    <mergeCell ref="K52:L52"/>
    <mergeCell ref="K60:L60"/>
    <mergeCell ref="D62:F62"/>
    <mergeCell ref="G62:H62"/>
    <mergeCell ref="K62:L62"/>
    <mergeCell ref="C64:J64"/>
    <mergeCell ref="K64:L64"/>
    <mergeCell ref="C60:J60"/>
    <mergeCell ref="G63:H63"/>
    <mergeCell ref="G59:H59"/>
    <mergeCell ref="K53:L53"/>
    <mergeCell ref="K54:L54"/>
    <mergeCell ref="K55:L55"/>
    <mergeCell ref="K56:L56"/>
    <mergeCell ref="K57:L57"/>
    <mergeCell ref="K58:L58"/>
    <mergeCell ref="K59:L59"/>
    <mergeCell ref="G52:J52"/>
    <mergeCell ref="K20:L20"/>
    <mergeCell ref="D45:J45"/>
    <mergeCell ref="K38:L38"/>
    <mergeCell ref="K39:L39"/>
    <mergeCell ref="D37:J37"/>
    <mergeCell ref="B26:E26"/>
    <mergeCell ref="B22:E22"/>
    <mergeCell ref="D44:J44"/>
    <mergeCell ref="D43:J43"/>
    <mergeCell ref="D42:J42"/>
    <mergeCell ref="D41:J41"/>
    <mergeCell ref="D40:J40"/>
    <mergeCell ref="D39:J39"/>
    <mergeCell ref="G20:J20"/>
    <mergeCell ref="K43:L43"/>
    <mergeCell ref="C32:L32"/>
    <mergeCell ref="K28:L28"/>
    <mergeCell ref="K26:L26"/>
    <mergeCell ref="K34:L34"/>
    <mergeCell ref="K35:L35"/>
    <mergeCell ref="K36:L36"/>
    <mergeCell ref="K44:L44"/>
    <mergeCell ref="D38:J38"/>
    <mergeCell ref="D35:J35"/>
    <mergeCell ref="K88:L89"/>
    <mergeCell ref="G10:J10"/>
    <mergeCell ref="I102:J102"/>
    <mergeCell ref="E10:F10"/>
    <mergeCell ref="G12:J12"/>
    <mergeCell ref="G14:J14"/>
    <mergeCell ref="E12:F12"/>
    <mergeCell ref="E14:F14"/>
    <mergeCell ref="K18:L18"/>
    <mergeCell ref="D52:F52"/>
    <mergeCell ref="D36:J36"/>
    <mergeCell ref="B30:E30"/>
    <mergeCell ref="F30:L30"/>
    <mergeCell ref="B20:E20"/>
    <mergeCell ref="B18:E18"/>
    <mergeCell ref="B24:E24"/>
    <mergeCell ref="B28:E28"/>
    <mergeCell ref="G18:J18"/>
    <mergeCell ref="D46:J46"/>
    <mergeCell ref="K46:L46"/>
    <mergeCell ref="K24:L24"/>
    <mergeCell ref="G28:J28"/>
    <mergeCell ref="G26:J26"/>
    <mergeCell ref="G24:J24"/>
    <mergeCell ref="B84:J84"/>
    <mergeCell ref="D34:J34"/>
    <mergeCell ref="B91:J91"/>
    <mergeCell ref="K37:L37"/>
    <mergeCell ref="K102:L102"/>
    <mergeCell ref="B2:L6"/>
    <mergeCell ref="D63:F63"/>
    <mergeCell ref="K73:L73"/>
    <mergeCell ref="K94:L94"/>
    <mergeCell ref="B8:D8"/>
    <mergeCell ref="B10:D10"/>
    <mergeCell ref="B12:D12"/>
    <mergeCell ref="B14:D14"/>
    <mergeCell ref="B7:L7"/>
    <mergeCell ref="E8:L8"/>
    <mergeCell ref="K45:L45"/>
    <mergeCell ref="K42:L42"/>
    <mergeCell ref="K12:L12"/>
    <mergeCell ref="K10:L10"/>
    <mergeCell ref="K33:L33"/>
    <mergeCell ref="K14:L14"/>
    <mergeCell ref="G77:H77"/>
    <mergeCell ref="K86:L86"/>
    <mergeCell ref="G86:H86"/>
    <mergeCell ref="D33:J33"/>
    <mergeCell ref="K22:L22"/>
    <mergeCell ref="D72:F72"/>
    <mergeCell ref="C73:J73"/>
    <mergeCell ref="C74:L74"/>
    <mergeCell ref="G78:H78"/>
    <mergeCell ref="K78:L78"/>
    <mergeCell ref="G76:H76"/>
    <mergeCell ref="K76:L76"/>
    <mergeCell ref="D53:F53"/>
    <mergeCell ref="D54:F54"/>
    <mergeCell ref="D55:F55"/>
    <mergeCell ref="D56:F56"/>
    <mergeCell ref="D57:F57"/>
    <mergeCell ref="D58:F58"/>
    <mergeCell ref="D59:F59"/>
    <mergeCell ref="G53:H53"/>
    <mergeCell ref="G54:H54"/>
    <mergeCell ref="G22:J22"/>
    <mergeCell ref="D47:J47"/>
    <mergeCell ref="K47:L47"/>
    <mergeCell ref="K48:L48"/>
    <mergeCell ref="D66:F66"/>
    <mergeCell ref="C50:L50"/>
    <mergeCell ref="K84:L84"/>
    <mergeCell ref="G87:H87"/>
    <mergeCell ref="K87:L87"/>
    <mergeCell ref="C109:L110"/>
    <mergeCell ref="C104:F104"/>
    <mergeCell ref="C103:F103"/>
    <mergeCell ref="K104:L104"/>
    <mergeCell ref="K103:L103"/>
    <mergeCell ref="I104:J104"/>
    <mergeCell ref="I103:J103"/>
    <mergeCell ref="G104:H104"/>
    <mergeCell ref="G103:H103"/>
    <mergeCell ref="C108:L108"/>
    <mergeCell ref="C107:L107"/>
    <mergeCell ref="C102:F102"/>
    <mergeCell ref="G102:H102"/>
    <mergeCell ref="K91:L91"/>
    <mergeCell ref="B88:F88"/>
    <mergeCell ref="B89:F89"/>
    <mergeCell ref="G88:H89"/>
    <mergeCell ref="I88:I89"/>
    <mergeCell ref="J88:J89"/>
    <mergeCell ref="K95:L95"/>
    <mergeCell ref="B99:L99"/>
    <mergeCell ref="K40:L40"/>
    <mergeCell ref="K41:L41"/>
    <mergeCell ref="C49:J49"/>
    <mergeCell ref="C77:F77"/>
    <mergeCell ref="D48:F48"/>
    <mergeCell ref="G48:H48"/>
    <mergeCell ref="K70:L70"/>
    <mergeCell ref="D71:F71"/>
    <mergeCell ref="G71:H71"/>
    <mergeCell ref="K71:L71"/>
    <mergeCell ref="D51:F51"/>
    <mergeCell ref="G51:H51"/>
    <mergeCell ref="K51:L51"/>
    <mergeCell ref="D68:F68"/>
    <mergeCell ref="G68:H68"/>
    <mergeCell ref="K68:L68"/>
    <mergeCell ref="D69:F69"/>
    <mergeCell ref="G69:H69"/>
    <mergeCell ref="K69:L69"/>
    <mergeCell ref="D70:F70"/>
    <mergeCell ref="G70:H70"/>
    <mergeCell ref="G55:H55"/>
    <mergeCell ref="G56:H56"/>
    <mergeCell ref="G57:H57"/>
    <mergeCell ref="K81:L81"/>
    <mergeCell ref="K77:L77"/>
    <mergeCell ref="C81:J81"/>
    <mergeCell ref="G58:H58"/>
    <mergeCell ref="D67:F67"/>
    <mergeCell ref="G67:H67"/>
    <mergeCell ref="K67:L67"/>
    <mergeCell ref="G66:H66"/>
    <mergeCell ref="K66:L66"/>
    <mergeCell ref="G72:H72"/>
    <mergeCell ref="K72:L72"/>
    <mergeCell ref="C61:L61"/>
    <mergeCell ref="C65:L65"/>
    <mergeCell ref="G79:H79"/>
    <mergeCell ref="K79:L79"/>
    <mergeCell ref="C79:F79"/>
  </mergeCells>
  <dataValidations xWindow="1016" yWindow="849" count="3">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$O$77:$O$78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41"/>
  <sheetViews>
    <sheetView showZeros="0" topLeftCell="A10" zoomScaleNormal="100" zoomScaleSheetLayoutView="115" workbookViewId="0">
      <selection activeCell="F17" sqref="F17:G17"/>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5703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9" x14ac:dyDescent="0.25">
      <c r="A2" s="306" t="s">
        <v>154</v>
      </c>
      <c r="B2" s="306"/>
      <c r="C2" s="306"/>
      <c r="D2" s="306"/>
      <c r="E2" s="306"/>
      <c r="F2" s="306"/>
      <c r="G2" s="306"/>
      <c r="H2" s="306"/>
      <c r="I2" s="306"/>
      <c r="J2" s="306"/>
      <c r="K2" s="306"/>
      <c r="L2" s="306"/>
      <c r="M2" s="306"/>
    </row>
    <row r="3" spans="1:29" x14ac:dyDescent="0.25">
      <c r="A3" s="306"/>
      <c r="B3" s="306"/>
      <c r="C3" s="306"/>
      <c r="D3" s="306"/>
      <c r="E3" s="306"/>
      <c r="F3" s="306"/>
      <c r="G3" s="306"/>
      <c r="H3" s="306"/>
      <c r="I3" s="306"/>
      <c r="J3" s="306"/>
      <c r="K3" s="306"/>
      <c r="L3" s="306"/>
      <c r="M3" s="306"/>
    </row>
    <row r="4" spans="1:29" x14ac:dyDescent="0.25">
      <c r="A4" s="306"/>
      <c r="B4" s="306"/>
      <c r="C4" s="306"/>
      <c r="D4" s="306"/>
      <c r="E4" s="306"/>
      <c r="F4" s="306"/>
      <c r="G4" s="306"/>
      <c r="H4" s="306"/>
      <c r="I4" s="306"/>
      <c r="J4" s="306"/>
      <c r="K4" s="306"/>
      <c r="L4" s="306"/>
      <c r="M4" s="306"/>
    </row>
    <row r="5" spans="1:29" x14ac:dyDescent="0.25">
      <c r="A5" s="306"/>
      <c r="B5" s="306"/>
      <c r="C5" s="306"/>
      <c r="D5" s="306"/>
      <c r="E5" s="306"/>
      <c r="F5" s="306"/>
      <c r="G5" s="306"/>
      <c r="H5" s="306"/>
      <c r="I5" s="306"/>
      <c r="J5" s="306"/>
      <c r="K5" s="306"/>
      <c r="L5" s="306"/>
      <c r="M5" s="306"/>
    </row>
    <row r="6" spans="1:29" x14ac:dyDescent="0.25">
      <c r="A6" s="306"/>
      <c r="B6" s="306"/>
      <c r="C6" s="306"/>
      <c r="D6" s="306"/>
      <c r="E6" s="306"/>
      <c r="F6" s="306"/>
      <c r="G6" s="306"/>
      <c r="H6" s="306"/>
      <c r="I6" s="306"/>
      <c r="J6" s="306"/>
      <c r="K6" s="306"/>
      <c r="L6" s="306"/>
      <c r="M6" s="306"/>
    </row>
    <row r="7" spans="1:29" ht="29.25" customHeight="1" thickBot="1" x14ac:dyDescent="0.3">
      <c r="A7" s="380">
        <f>SUM('Cost Estimate'!E8:L8)</f>
        <v>0</v>
      </c>
      <c r="B7" s="380"/>
      <c r="C7" s="380"/>
      <c r="D7" s="380"/>
      <c r="E7" s="380"/>
      <c r="F7" s="380"/>
      <c r="G7" s="380"/>
      <c r="H7" s="380"/>
      <c r="I7" s="380"/>
      <c r="J7" s="380"/>
      <c r="K7" s="380"/>
      <c r="L7" s="380"/>
      <c r="M7" s="380"/>
      <c r="O7" s="200"/>
      <c r="P7" s="200"/>
      <c r="Q7" s="200"/>
      <c r="R7" s="200"/>
      <c r="S7" s="200"/>
      <c r="T7" s="200"/>
      <c r="U7" s="200"/>
      <c r="V7" s="200"/>
      <c r="W7" s="200"/>
      <c r="X7" s="200"/>
      <c r="Y7" s="200"/>
      <c r="Z7" s="200"/>
      <c r="AA7" s="200"/>
      <c r="AB7" s="200"/>
      <c r="AC7" s="200"/>
    </row>
    <row r="8" spans="1:29" ht="15" customHeight="1" x14ac:dyDescent="0.25">
      <c r="A8" s="396" t="s">
        <v>7</v>
      </c>
      <c r="B8" s="397"/>
      <c r="C8" s="397"/>
      <c r="D8" s="381">
        <f>SUM('Cost Estimate'!E8:L8)</f>
        <v>0</v>
      </c>
      <c r="E8" s="382"/>
      <c r="F8" s="382"/>
      <c r="G8" s="382"/>
      <c r="H8" s="382"/>
      <c r="I8" s="382"/>
      <c r="J8" s="382"/>
      <c r="K8" s="382"/>
      <c r="L8" s="382"/>
      <c r="M8" s="383"/>
      <c r="O8" s="356"/>
      <c r="P8" s="356"/>
      <c r="Q8" s="356"/>
      <c r="R8" s="356"/>
      <c r="S8" s="356"/>
      <c r="T8" s="356"/>
      <c r="U8" s="356"/>
      <c r="V8" s="356"/>
      <c r="W8" s="356"/>
      <c r="X8" s="356"/>
      <c r="Y8" s="356"/>
      <c r="Z8" s="356"/>
      <c r="AA8" s="356"/>
      <c r="AB8" s="356"/>
      <c r="AC8" s="356"/>
    </row>
    <row r="9" spans="1:29" x14ac:dyDescent="0.25">
      <c r="A9" s="384"/>
      <c r="B9" s="385"/>
      <c r="C9" s="385"/>
      <c r="D9" s="385"/>
      <c r="E9" s="385"/>
      <c r="F9" s="385"/>
      <c r="G9" s="385"/>
      <c r="H9" s="385"/>
      <c r="I9" s="385"/>
      <c r="J9" s="385"/>
      <c r="K9" s="385"/>
      <c r="L9" s="385"/>
      <c r="M9" s="386"/>
      <c r="O9" s="200"/>
      <c r="P9" s="200"/>
      <c r="Q9" s="200"/>
      <c r="R9" s="200"/>
      <c r="S9" s="200"/>
      <c r="T9" s="200"/>
      <c r="U9" s="200"/>
      <c r="V9" s="200"/>
      <c r="W9" s="200"/>
      <c r="X9" s="200"/>
      <c r="Y9" s="200"/>
      <c r="Z9" s="200"/>
      <c r="AA9" s="200"/>
      <c r="AB9" s="200"/>
      <c r="AC9" s="200"/>
    </row>
    <row r="10" spans="1:29" ht="15" customHeight="1" x14ac:dyDescent="0.25">
      <c r="A10" s="393" t="s">
        <v>100</v>
      </c>
      <c r="B10" s="327"/>
      <c r="C10" s="327"/>
      <c r="D10" s="394">
        <f>SUM('Cost Estimate'!E10:F10)</f>
        <v>0</v>
      </c>
      <c r="E10" s="398"/>
      <c r="F10" s="327" t="s">
        <v>148</v>
      </c>
      <c r="G10" s="327"/>
      <c r="H10" s="327"/>
      <c r="I10" s="327"/>
      <c r="J10" s="198"/>
      <c r="K10" s="198"/>
      <c r="L10" s="387">
        <f>SUM('Cost Estimate'!K10:L10)</f>
        <v>0</v>
      </c>
      <c r="M10" s="388"/>
      <c r="O10" s="356"/>
      <c r="P10" s="356"/>
      <c r="Q10" s="356"/>
      <c r="R10" s="356"/>
      <c r="S10" s="356"/>
      <c r="T10" s="356"/>
      <c r="U10" s="356"/>
      <c r="V10" s="356"/>
      <c r="W10" s="356"/>
      <c r="X10" s="356"/>
      <c r="Y10" s="356"/>
      <c r="Z10" s="356"/>
      <c r="AA10" s="356"/>
      <c r="AB10" s="356"/>
      <c r="AC10" s="356"/>
    </row>
    <row r="11" spans="1:29" x14ac:dyDescent="0.25">
      <c r="A11" s="384"/>
      <c r="B11" s="385"/>
      <c r="C11" s="385"/>
      <c r="D11" s="385"/>
      <c r="E11" s="385"/>
      <c r="F11" s="385"/>
      <c r="G11" s="385"/>
      <c r="H11" s="385"/>
      <c r="I11" s="385"/>
      <c r="J11" s="385"/>
      <c r="K11" s="385"/>
      <c r="L11" s="385"/>
      <c r="M11" s="386"/>
      <c r="O11" s="200"/>
      <c r="P11" s="200"/>
      <c r="Q11" s="200"/>
      <c r="R11" s="200"/>
      <c r="S11" s="200"/>
      <c r="T11" s="200"/>
      <c r="U11" s="200"/>
      <c r="V11" s="200"/>
      <c r="W11" s="200"/>
      <c r="X11" s="200"/>
      <c r="Y11" s="200"/>
      <c r="Z11" s="200"/>
      <c r="AA11" s="200"/>
      <c r="AB11" s="200"/>
      <c r="AC11" s="200"/>
    </row>
    <row r="12" spans="1:29" ht="15" customHeight="1" x14ac:dyDescent="0.25">
      <c r="A12" s="393" t="s">
        <v>149</v>
      </c>
      <c r="B12" s="327"/>
      <c r="C12" s="327"/>
      <c r="D12" s="394">
        <f>SUM('Cost Estimate'!E12:F12)</f>
        <v>0</v>
      </c>
      <c r="E12" s="398"/>
      <c r="F12" s="331" t="s">
        <v>150</v>
      </c>
      <c r="G12" s="332"/>
      <c r="H12" s="332"/>
      <c r="I12" s="332"/>
      <c r="J12" s="199"/>
      <c r="K12" s="199"/>
      <c r="L12" s="387">
        <f>SUM('Cost Estimate'!K12:L12)</f>
        <v>0</v>
      </c>
      <c r="M12" s="388"/>
      <c r="O12" s="356"/>
      <c r="P12" s="356"/>
      <c r="Q12" s="356"/>
      <c r="R12" s="356"/>
      <c r="S12" s="356"/>
      <c r="T12" s="356"/>
      <c r="U12" s="356"/>
      <c r="V12" s="356"/>
      <c r="W12" s="356"/>
      <c r="X12" s="356"/>
      <c r="Y12" s="356"/>
      <c r="Z12" s="356"/>
      <c r="AA12" s="356"/>
      <c r="AB12" s="356"/>
      <c r="AC12" s="356"/>
    </row>
    <row r="13" spans="1:29" x14ac:dyDescent="0.25">
      <c r="A13" s="384"/>
      <c r="B13" s="385"/>
      <c r="C13" s="385"/>
      <c r="D13" s="385"/>
      <c r="E13" s="385"/>
      <c r="F13" s="385"/>
      <c r="G13" s="385"/>
      <c r="H13" s="385"/>
      <c r="I13" s="385"/>
      <c r="J13" s="385"/>
      <c r="K13" s="385"/>
      <c r="L13" s="385"/>
      <c r="M13" s="386"/>
      <c r="O13" s="200"/>
      <c r="P13" s="200"/>
      <c r="Q13" s="200"/>
      <c r="R13" s="200"/>
      <c r="S13" s="200"/>
      <c r="T13" s="200"/>
      <c r="U13" s="200"/>
      <c r="V13" s="200"/>
      <c r="W13" s="200"/>
      <c r="X13" s="200"/>
      <c r="Y13" s="200"/>
      <c r="Z13" s="200"/>
      <c r="AA13" s="200"/>
      <c r="AB13" s="200"/>
      <c r="AC13" s="200"/>
    </row>
    <row r="14" spans="1:29" ht="15" x14ac:dyDescent="0.25">
      <c r="A14" s="393" t="s">
        <v>151</v>
      </c>
      <c r="B14" s="327"/>
      <c r="C14" s="327"/>
      <c r="D14" s="394">
        <f>SUM('Cost Estimate'!E14:F14)</f>
        <v>0</v>
      </c>
      <c r="E14" s="395"/>
      <c r="F14" s="332" t="s">
        <v>80</v>
      </c>
      <c r="G14" s="332"/>
      <c r="H14" s="332"/>
      <c r="I14" s="332"/>
      <c r="J14" s="199"/>
      <c r="K14" s="199"/>
      <c r="L14" s="387">
        <f>SUM('Cost Estimate'!K14:L14)</f>
        <v>0</v>
      </c>
      <c r="M14" s="388"/>
      <c r="O14" s="356"/>
      <c r="P14" s="356"/>
      <c r="Q14" s="356"/>
      <c r="R14" s="356"/>
      <c r="S14" s="356"/>
      <c r="T14" s="356"/>
      <c r="U14" s="356"/>
      <c r="V14" s="356"/>
      <c r="W14" s="356"/>
      <c r="X14" s="356"/>
      <c r="Y14" s="356"/>
      <c r="Z14" s="356"/>
      <c r="AA14" s="356"/>
      <c r="AB14" s="356"/>
      <c r="AC14" s="356"/>
    </row>
    <row r="15" spans="1:29" ht="13.5" thickBot="1" x14ac:dyDescent="0.3">
      <c r="A15" s="162"/>
      <c r="B15" s="163"/>
      <c r="C15" s="163"/>
      <c r="D15" s="163"/>
      <c r="E15" s="163"/>
      <c r="F15" s="163"/>
      <c r="G15" s="163"/>
      <c r="H15" s="163"/>
      <c r="I15" s="163"/>
      <c r="J15" s="163"/>
      <c r="K15" s="163"/>
      <c r="L15" s="163"/>
      <c r="M15" s="164"/>
      <c r="O15" s="200"/>
      <c r="P15" s="200"/>
      <c r="Q15" s="200"/>
      <c r="R15" s="200"/>
      <c r="S15" s="200"/>
      <c r="T15" s="200"/>
      <c r="U15" s="200"/>
      <c r="V15" s="200"/>
      <c r="W15" s="200"/>
      <c r="X15" s="200"/>
      <c r="Y15" s="200"/>
      <c r="Z15" s="200"/>
      <c r="AA15" s="200"/>
      <c r="AB15" s="200"/>
      <c r="AC15" s="200"/>
    </row>
    <row r="16" spans="1:29" s="3" customFormat="1" ht="15" x14ac:dyDescent="0.25">
      <c r="A16" s="165">
        <v>1</v>
      </c>
      <c r="B16" s="166" t="s">
        <v>169</v>
      </c>
      <c r="C16" s="167"/>
      <c r="D16" s="167"/>
      <c r="E16" s="167"/>
      <c r="F16" s="167"/>
      <c r="G16" s="167"/>
      <c r="H16" s="167"/>
      <c r="I16" s="210" t="s">
        <v>170</v>
      </c>
      <c r="J16" s="210" t="s">
        <v>171</v>
      </c>
      <c r="K16" s="211" t="s">
        <v>172</v>
      </c>
      <c r="L16" s="399" t="s">
        <v>173</v>
      </c>
      <c r="M16" s="400"/>
      <c r="O16" s="208"/>
      <c r="P16" s="208"/>
      <c r="Q16" s="208"/>
      <c r="R16" s="208"/>
      <c r="S16" s="208"/>
      <c r="T16" s="208"/>
      <c r="U16" s="208"/>
      <c r="V16" s="208"/>
      <c r="W16" s="208"/>
      <c r="X16" s="208"/>
      <c r="Y16" s="208"/>
      <c r="Z16" s="208"/>
      <c r="AA16" s="208"/>
      <c r="AB16" s="208"/>
      <c r="AC16" s="208"/>
    </row>
    <row r="17" spans="1:29" ht="15" customHeight="1" x14ac:dyDescent="0.25">
      <c r="A17" s="4"/>
      <c r="B17" s="197">
        <v>1.1000000000000001</v>
      </c>
      <c r="C17" s="373" t="s">
        <v>152</v>
      </c>
      <c r="D17" s="374"/>
      <c r="E17" s="375"/>
      <c r="F17" s="376">
        <v>1</v>
      </c>
      <c r="G17" s="376"/>
      <c r="H17" s="196" t="s">
        <v>48</v>
      </c>
      <c r="I17" s="133">
        <f>SUM('Cost Estimate'!K53:L53)</f>
        <v>0</v>
      </c>
      <c r="J17" s="212">
        <v>23</v>
      </c>
      <c r="K17" s="213">
        <f>I17/100*J17</f>
        <v>0</v>
      </c>
      <c r="L17" s="218">
        <f>K17+I17</f>
        <v>0</v>
      </c>
      <c r="M17" s="377"/>
      <c r="O17" s="356"/>
      <c r="P17" s="356"/>
      <c r="Q17" s="356"/>
      <c r="R17" s="356"/>
      <c r="S17" s="356"/>
      <c r="T17" s="356"/>
      <c r="U17" s="356"/>
      <c r="V17" s="356"/>
      <c r="W17" s="356"/>
      <c r="X17" s="356"/>
      <c r="Y17" s="356"/>
      <c r="Z17" s="356"/>
      <c r="AA17" s="356"/>
      <c r="AB17" s="356"/>
      <c r="AC17" s="356"/>
    </row>
    <row r="18" spans="1:29" ht="15" customHeight="1" x14ac:dyDescent="0.25">
      <c r="A18" s="4"/>
      <c r="B18" s="197">
        <v>1.2</v>
      </c>
      <c r="C18" s="373" t="s">
        <v>142</v>
      </c>
      <c r="D18" s="374"/>
      <c r="E18" s="375"/>
      <c r="F18" s="376">
        <v>1</v>
      </c>
      <c r="G18" s="376"/>
      <c r="H18" s="196" t="s">
        <v>48</v>
      </c>
      <c r="I18" s="133">
        <f>SUM('Cost Estimate'!K54:L54)</f>
        <v>0</v>
      </c>
      <c r="J18" s="212">
        <v>23</v>
      </c>
      <c r="K18" s="213">
        <f t="shared" ref="K18:K24" si="0">I18/100*J18</f>
        <v>0</v>
      </c>
      <c r="L18" s="218">
        <f t="shared" ref="L18:L24" si="1">K18+I18</f>
        <v>0</v>
      </c>
      <c r="M18" s="377"/>
      <c r="O18" s="356"/>
      <c r="P18" s="356"/>
      <c r="Q18" s="356"/>
      <c r="R18" s="356"/>
      <c r="S18" s="356"/>
      <c r="T18" s="356"/>
      <c r="U18" s="356"/>
      <c r="V18" s="356"/>
      <c r="W18" s="356"/>
      <c r="X18" s="356"/>
      <c r="Y18" s="356"/>
      <c r="Z18" s="356"/>
      <c r="AA18" s="356"/>
      <c r="AB18" s="356"/>
      <c r="AC18" s="356"/>
    </row>
    <row r="19" spans="1:29" ht="15" customHeight="1" x14ac:dyDescent="0.25">
      <c r="A19" s="4"/>
      <c r="B19" s="197">
        <v>1.3</v>
      </c>
      <c r="C19" s="373" t="s">
        <v>143</v>
      </c>
      <c r="D19" s="374"/>
      <c r="E19" s="375"/>
      <c r="F19" s="376">
        <v>1</v>
      </c>
      <c r="G19" s="376"/>
      <c r="H19" s="196" t="s">
        <v>48</v>
      </c>
      <c r="I19" s="133">
        <f>SUM('Cost Estimate'!K55:L55)</f>
        <v>0</v>
      </c>
      <c r="J19" s="212">
        <v>23</v>
      </c>
      <c r="K19" s="213">
        <f t="shared" si="0"/>
        <v>0</v>
      </c>
      <c r="L19" s="218">
        <f t="shared" si="1"/>
        <v>0</v>
      </c>
      <c r="M19" s="377"/>
      <c r="O19" s="356"/>
      <c r="P19" s="356"/>
      <c r="Q19" s="356"/>
      <c r="R19" s="356"/>
      <c r="S19" s="356"/>
      <c r="T19" s="356"/>
      <c r="U19" s="356"/>
      <c r="V19" s="356"/>
      <c r="W19" s="356"/>
      <c r="X19" s="356"/>
      <c r="Y19" s="356"/>
      <c r="Z19" s="356"/>
      <c r="AA19" s="356"/>
      <c r="AB19" s="356"/>
      <c r="AC19" s="356"/>
    </row>
    <row r="20" spans="1:29" ht="15" customHeight="1" x14ac:dyDescent="0.25">
      <c r="A20" s="4"/>
      <c r="B20" s="197">
        <v>1.4</v>
      </c>
      <c r="C20" s="373" t="s">
        <v>144</v>
      </c>
      <c r="D20" s="374"/>
      <c r="E20" s="375"/>
      <c r="F20" s="376">
        <v>1</v>
      </c>
      <c r="G20" s="376"/>
      <c r="H20" s="196" t="s">
        <v>48</v>
      </c>
      <c r="I20" s="133">
        <f>SUM('Cost Estimate'!K56:L56)</f>
        <v>0</v>
      </c>
      <c r="J20" s="212">
        <v>23</v>
      </c>
      <c r="K20" s="213">
        <f t="shared" si="0"/>
        <v>0</v>
      </c>
      <c r="L20" s="218">
        <f t="shared" si="1"/>
        <v>0</v>
      </c>
      <c r="M20" s="377"/>
      <c r="O20" s="356"/>
      <c r="P20" s="356"/>
      <c r="Q20" s="356"/>
      <c r="R20" s="356"/>
      <c r="S20" s="356"/>
      <c r="T20" s="356"/>
      <c r="U20" s="356"/>
      <c r="V20" s="356"/>
      <c r="W20" s="356"/>
      <c r="X20" s="356"/>
      <c r="Y20" s="356"/>
      <c r="Z20" s="356"/>
      <c r="AA20" s="356"/>
      <c r="AB20" s="356"/>
      <c r="AC20" s="356"/>
    </row>
    <row r="21" spans="1:29" ht="15" customHeight="1" x14ac:dyDescent="0.25">
      <c r="A21" s="4"/>
      <c r="B21" s="197">
        <v>1.5</v>
      </c>
      <c r="C21" s="373" t="s">
        <v>145</v>
      </c>
      <c r="D21" s="374"/>
      <c r="E21" s="375"/>
      <c r="F21" s="376">
        <v>1</v>
      </c>
      <c r="G21" s="376"/>
      <c r="H21" s="196" t="s">
        <v>48</v>
      </c>
      <c r="I21" s="133">
        <f>SUM('Cost Estimate'!K57:L57)</f>
        <v>0</v>
      </c>
      <c r="J21" s="212">
        <v>23</v>
      </c>
      <c r="K21" s="213">
        <f t="shared" si="0"/>
        <v>0</v>
      </c>
      <c r="L21" s="218">
        <f t="shared" si="1"/>
        <v>0</v>
      </c>
      <c r="M21" s="377"/>
      <c r="O21" s="356"/>
      <c r="P21" s="356"/>
      <c r="Q21" s="356"/>
      <c r="R21" s="356"/>
      <c r="S21" s="356"/>
      <c r="T21" s="356"/>
      <c r="U21" s="356"/>
      <c r="V21" s="356"/>
      <c r="W21" s="356"/>
      <c r="X21" s="356"/>
      <c r="Y21" s="356"/>
      <c r="Z21" s="356"/>
      <c r="AA21" s="356"/>
      <c r="AB21" s="356"/>
      <c r="AC21" s="356"/>
    </row>
    <row r="22" spans="1:29" ht="15" customHeight="1" x14ac:dyDescent="0.25">
      <c r="A22" s="4"/>
      <c r="B22" s="197">
        <v>1.6</v>
      </c>
      <c r="C22" s="373" t="s">
        <v>146</v>
      </c>
      <c r="D22" s="374"/>
      <c r="E22" s="375"/>
      <c r="F22" s="376">
        <v>1</v>
      </c>
      <c r="G22" s="376"/>
      <c r="H22" s="196" t="s">
        <v>48</v>
      </c>
      <c r="I22" s="133">
        <f>SUM('Cost Estimate'!K58:L58)</f>
        <v>0</v>
      </c>
      <c r="J22" s="212">
        <v>23</v>
      </c>
      <c r="K22" s="213">
        <f t="shared" si="0"/>
        <v>0</v>
      </c>
      <c r="L22" s="218">
        <f t="shared" si="1"/>
        <v>0</v>
      </c>
      <c r="M22" s="377"/>
      <c r="O22" s="356"/>
      <c r="P22" s="356"/>
      <c r="Q22" s="356"/>
      <c r="R22" s="356"/>
      <c r="S22" s="356"/>
      <c r="T22" s="356"/>
      <c r="U22" s="356"/>
      <c r="V22" s="356"/>
      <c r="W22" s="356"/>
      <c r="X22" s="356"/>
      <c r="Y22" s="356"/>
      <c r="Z22" s="356"/>
      <c r="AA22" s="356"/>
      <c r="AB22" s="356"/>
      <c r="AC22" s="356"/>
    </row>
    <row r="23" spans="1:29" ht="15" customHeight="1" x14ac:dyDescent="0.25">
      <c r="A23" s="4"/>
      <c r="B23" s="197">
        <v>1.7</v>
      </c>
      <c r="C23" s="373" t="s">
        <v>147</v>
      </c>
      <c r="D23" s="374"/>
      <c r="E23" s="375"/>
      <c r="F23" s="376">
        <v>1</v>
      </c>
      <c r="G23" s="376"/>
      <c r="H23" s="196" t="s">
        <v>48</v>
      </c>
      <c r="I23" s="133">
        <f>SUM('Cost Estimate'!K59:L59)</f>
        <v>0</v>
      </c>
      <c r="J23" s="212">
        <v>23</v>
      </c>
      <c r="K23" s="213">
        <f t="shared" si="0"/>
        <v>0</v>
      </c>
      <c r="L23" s="218">
        <f t="shared" si="1"/>
        <v>0</v>
      </c>
      <c r="M23" s="377"/>
      <c r="O23" s="356"/>
      <c r="P23" s="356"/>
      <c r="Q23" s="356"/>
      <c r="R23" s="356"/>
      <c r="S23" s="356"/>
      <c r="T23" s="356"/>
      <c r="U23" s="356"/>
      <c r="V23" s="356"/>
      <c r="W23" s="356"/>
      <c r="X23" s="356"/>
      <c r="Y23" s="356"/>
      <c r="Z23" s="356"/>
      <c r="AA23" s="356"/>
      <c r="AB23" s="356"/>
      <c r="AC23" s="356"/>
    </row>
    <row r="24" spans="1:29" ht="15" customHeight="1" x14ac:dyDescent="0.25">
      <c r="A24" s="4"/>
      <c r="B24" s="197">
        <v>1.8</v>
      </c>
      <c r="C24" s="373" t="s">
        <v>174</v>
      </c>
      <c r="D24" s="374"/>
      <c r="E24" s="375"/>
      <c r="F24" s="378">
        <v>1</v>
      </c>
      <c r="G24" s="379"/>
      <c r="H24" s="196" t="s">
        <v>48</v>
      </c>
      <c r="I24" s="133">
        <f>SUM('Cost Estimate'!K64:L64)</f>
        <v>0</v>
      </c>
      <c r="J24" s="212">
        <v>13.5</v>
      </c>
      <c r="K24" s="213">
        <f t="shared" si="0"/>
        <v>0</v>
      </c>
      <c r="L24" s="218">
        <f t="shared" si="1"/>
        <v>0</v>
      </c>
      <c r="M24" s="377"/>
      <c r="O24" s="356"/>
      <c r="P24" s="356"/>
      <c r="Q24" s="356"/>
      <c r="R24" s="356"/>
      <c r="S24" s="356"/>
      <c r="T24" s="356"/>
      <c r="U24" s="356"/>
      <c r="V24" s="356"/>
      <c r="W24" s="356"/>
      <c r="X24" s="356"/>
      <c r="Y24" s="356"/>
      <c r="Z24" s="356"/>
      <c r="AA24" s="356"/>
      <c r="AB24" s="356"/>
      <c r="AC24" s="356"/>
    </row>
    <row r="25" spans="1:29" ht="15" customHeight="1" x14ac:dyDescent="0.25">
      <c r="A25" s="4"/>
      <c r="B25" s="197">
        <v>1.9</v>
      </c>
      <c r="C25" s="373" t="s">
        <v>175</v>
      </c>
      <c r="D25" s="374"/>
      <c r="E25" s="375"/>
      <c r="F25" s="376">
        <v>1</v>
      </c>
      <c r="G25" s="376"/>
      <c r="H25" s="196" t="s">
        <v>48</v>
      </c>
      <c r="I25" s="133">
        <f>SUM('Cost Estimate'!K73:L73)</f>
        <v>0</v>
      </c>
      <c r="J25" s="212"/>
      <c r="K25" s="213"/>
      <c r="L25" s="218">
        <f t="shared" ref="L25" si="2">F25*I25</f>
        <v>0</v>
      </c>
      <c r="M25" s="377"/>
      <c r="O25" s="356"/>
      <c r="P25" s="356"/>
      <c r="Q25" s="356"/>
      <c r="R25" s="356"/>
      <c r="S25" s="356"/>
      <c r="T25" s="356"/>
      <c r="U25" s="356"/>
      <c r="V25" s="356"/>
      <c r="W25" s="356"/>
      <c r="X25" s="356"/>
      <c r="Y25" s="356"/>
      <c r="Z25" s="356"/>
      <c r="AA25" s="356"/>
      <c r="AB25" s="356"/>
      <c r="AC25" s="356"/>
    </row>
    <row r="26" spans="1:29" ht="15" customHeight="1" x14ac:dyDescent="0.25">
      <c r="A26" s="4"/>
      <c r="B26" s="98">
        <v>1.1000000000000001</v>
      </c>
      <c r="C26" s="373" t="s">
        <v>176</v>
      </c>
      <c r="D26" s="374"/>
      <c r="E26" s="375"/>
      <c r="F26" s="376">
        <v>1</v>
      </c>
      <c r="G26" s="376"/>
      <c r="H26" s="196" t="s">
        <v>48</v>
      </c>
      <c r="I26" s="133">
        <f>SUM('Cost Estimate'!K49:L49)</f>
        <v>0</v>
      </c>
      <c r="J26" s="212">
        <v>13.5</v>
      </c>
      <c r="K26" s="213">
        <f t="shared" ref="K26:K30" si="3">I26/100*J26</f>
        <v>0</v>
      </c>
      <c r="L26" s="218">
        <f t="shared" ref="L26:L30" si="4">K26+I26</f>
        <v>0</v>
      </c>
      <c r="M26" s="377"/>
      <c r="O26" s="356"/>
      <c r="P26" s="356"/>
      <c r="Q26" s="356"/>
      <c r="R26" s="356"/>
      <c r="S26" s="356"/>
      <c r="T26" s="356"/>
      <c r="U26" s="356"/>
      <c r="V26" s="356"/>
      <c r="W26" s="356"/>
      <c r="X26" s="356"/>
      <c r="Y26" s="356"/>
      <c r="Z26" s="356"/>
      <c r="AA26" s="356"/>
      <c r="AB26" s="356"/>
      <c r="AC26" s="356"/>
    </row>
    <row r="27" spans="1:29" ht="15" customHeight="1" x14ac:dyDescent="0.25">
      <c r="A27" s="4"/>
      <c r="B27" s="197">
        <v>1.1100000000000001</v>
      </c>
      <c r="C27" s="373" t="s">
        <v>177</v>
      </c>
      <c r="D27" s="374"/>
      <c r="E27" s="375"/>
      <c r="F27" s="376">
        <v>1</v>
      </c>
      <c r="G27" s="376"/>
      <c r="H27" s="196" t="s">
        <v>48</v>
      </c>
      <c r="I27" s="133">
        <f>SUM('Cost Estimate'!K76:L76)</f>
        <v>0</v>
      </c>
      <c r="J27" s="212">
        <v>13.5</v>
      </c>
      <c r="K27" s="213">
        <f t="shared" si="3"/>
        <v>0</v>
      </c>
      <c r="L27" s="218">
        <f t="shared" si="4"/>
        <v>0</v>
      </c>
      <c r="M27" s="377"/>
      <c r="O27" s="356"/>
      <c r="P27" s="356"/>
      <c r="Q27" s="356"/>
      <c r="R27" s="356"/>
      <c r="S27" s="356"/>
      <c r="T27" s="356"/>
      <c r="U27" s="356"/>
      <c r="V27" s="356"/>
      <c r="W27" s="356"/>
      <c r="X27" s="356"/>
      <c r="Y27" s="356"/>
      <c r="Z27" s="356"/>
      <c r="AA27" s="356"/>
      <c r="AB27" s="356"/>
      <c r="AC27" s="356"/>
    </row>
    <row r="28" spans="1:29" ht="15" customHeight="1" x14ac:dyDescent="0.25">
      <c r="A28" s="4"/>
      <c r="B28" s="197">
        <v>1.1200000000000001</v>
      </c>
      <c r="C28" s="373" t="s">
        <v>178</v>
      </c>
      <c r="D28" s="374"/>
      <c r="E28" s="375"/>
      <c r="F28" s="376">
        <v>1</v>
      </c>
      <c r="G28" s="376"/>
      <c r="H28" s="196" t="s">
        <v>48</v>
      </c>
      <c r="I28" s="133">
        <f>SUM('Cost Estimate'!K77:L77)</f>
        <v>0</v>
      </c>
      <c r="J28" s="212">
        <v>13.5</v>
      </c>
      <c r="K28" s="213">
        <f t="shared" si="3"/>
        <v>0</v>
      </c>
      <c r="L28" s="218">
        <f t="shared" si="4"/>
        <v>0</v>
      </c>
      <c r="M28" s="377"/>
      <c r="O28" s="356"/>
      <c r="P28" s="356"/>
      <c r="Q28" s="356"/>
      <c r="R28" s="356"/>
      <c r="S28" s="356"/>
      <c r="T28" s="356"/>
      <c r="U28" s="356"/>
      <c r="V28" s="356"/>
      <c r="W28" s="356"/>
      <c r="X28" s="356"/>
      <c r="Y28" s="356"/>
      <c r="Z28" s="356"/>
      <c r="AA28" s="356"/>
      <c r="AB28" s="356"/>
      <c r="AC28" s="356"/>
    </row>
    <row r="29" spans="1:29" ht="15" customHeight="1" x14ac:dyDescent="0.25">
      <c r="A29" s="4"/>
      <c r="B29" s="197">
        <v>1.1299999999999999</v>
      </c>
      <c r="C29" s="373" t="s">
        <v>179</v>
      </c>
      <c r="D29" s="374"/>
      <c r="E29" s="375"/>
      <c r="F29" s="376">
        <v>1</v>
      </c>
      <c r="G29" s="376"/>
      <c r="H29" s="196" t="s">
        <v>48</v>
      </c>
      <c r="I29" s="133">
        <f>SUM('Cost Estimate'!K78:L78)</f>
        <v>0</v>
      </c>
      <c r="J29" s="212">
        <v>13.5</v>
      </c>
      <c r="K29" s="213">
        <f t="shared" si="3"/>
        <v>0</v>
      </c>
      <c r="L29" s="218">
        <f t="shared" si="4"/>
        <v>0</v>
      </c>
      <c r="M29" s="377"/>
      <c r="O29" s="356"/>
      <c r="P29" s="356"/>
      <c r="Q29" s="356"/>
      <c r="R29" s="356"/>
      <c r="S29" s="356"/>
      <c r="T29" s="356"/>
      <c r="U29" s="356"/>
      <c r="V29" s="356"/>
      <c r="W29" s="356"/>
      <c r="X29" s="356"/>
      <c r="Y29" s="356"/>
      <c r="Z29" s="356"/>
      <c r="AA29" s="356"/>
      <c r="AB29" s="356"/>
      <c r="AC29" s="356"/>
    </row>
    <row r="30" spans="1:29" ht="15" customHeight="1" x14ac:dyDescent="0.25">
      <c r="A30" s="4"/>
      <c r="B30" s="197">
        <v>1.1399999999999999</v>
      </c>
      <c r="C30" s="373" t="s">
        <v>180</v>
      </c>
      <c r="D30" s="374"/>
      <c r="E30" s="375"/>
      <c r="F30" s="376">
        <v>1</v>
      </c>
      <c r="G30" s="376"/>
      <c r="H30" s="196" t="s">
        <v>48</v>
      </c>
      <c r="I30" s="133">
        <f>SUM('Cost Estimate'!K79:L79)</f>
        <v>0</v>
      </c>
      <c r="J30" s="212">
        <v>13.5</v>
      </c>
      <c r="K30" s="213">
        <f t="shared" si="3"/>
        <v>0</v>
      </c>
      <c r="L30" s="218">
        <f t="shared" si="4"/>
        <v>0</v>
      </c>
      <c r="M30" s="377"/>
      <c r="O30" s="356"/>
      <c r="P30" s="356"/>
      <c r="Q30" s="356"/>
      <c r="R30" s="356"/>
      <c r="S30" s="356"/>
      <c r="T30" s="356"/>
      <c r="U30" s="356"/>
      <c r="V30" s="356"/>
      <c r="W30" s="356"/>
      <c r="X30" s="356"/>
      <c r="Y30" s="356"/>
      <c r="Z30" s="356"/>
      <c r="AA30" s="356"/>
      <c r="AB30" s="356"/>
      <c r="AC30" s="356"/>
    </row>
    <row r="31" spans="1:29" ht="15" customHeight="1" x14ac:dyDescent="0.25">
      <c r="A31" s="4"/>
      <c r="B31" s="202"/>
      <c r="C31" s="203"/>
      <c r="D31" s="203"/>
      <c r="E31" s="203"/>
      <c r="F31" s="359" t="s">
        <v>181</v>
      </c>
      <c r="G31" s="360"/>
      <c r="H31" s="361"/>
      <c r="I31" s="214">
        <f>SUM(I17:I30)</f>
        <v>0</v>
      </c>
      <c r="J31" s="203"/>
      <c r="K31" s="203"/>
      <c r="L31" s="203"/>
      <c r="M31" s="204"/>
      <c r="O31" s="201"/>
      <c r="P31" s="201"/>
      <c r="Q31" s="201"/>
      <c r="R31" s="201"/>
      <c r="S31" s="201"/>
      <c r="T31" s="201"/>
      <c r="U31" s="201"/>
      <c r="V31" s="201"/>
      <c r="W31" s="201"/>
      <c r="X31" s="201"/>
      <c r="Y31" s="201"/>
      <c r="Z31" s="201"/>
      <c r="AA31" s="201"/>
      <c r="AB31" s="201"/>
      <c r="AC31" s="201"/>
    </row>
    <row r="32" spans="1:29" x14ac:dyDescent="0.25">
      <c r="A32" s="4"/>
      <c r="B32" s="362"/>
      <c r="C32" s="363"/>
      <c r="D32" s="363"/>
      <c r="E32" s="363"/>
      <c r="F32" s="363"/>
      <c r="G32" s="363"/>
      <c r="H32" s="363"/>
      <c r="I32" s="363"/>
      <c r="J32" s="363"/>
      <c r="K32" s="363"/>
      <c r="L32" s="363"/>
      <c r="M32" s="364"/>
      <c r="O32" s="200"/>
      <c r="P32" s="200"/>
      <c r="Q32" s="200"/>
      <c r="R32" s="200"/>
      <c r="S32" s="200"/>
      <c r="T32" s="200"/>
      <c r="U32" s="200"/>
      <c r="V32" s="200"/>
      <c r="W32" s="200"/>
      <c r="X32" s="200"/>
      <c r="Y32" s="200"/>
      <c r="Z32" s="200"/>
      <c r="AA32" s="200"/>
      <c r="AB32" s="200"/>
      <c r="AC32" s="200"/>
    </row>
    <row r="33" spans="1:29" ht="15" customHeight="1" x14ac:dyDescent="0.25">
      <c r="A33" s="4"/>
      <c r="B33" s="389" t="s">
        <v>164</v>
      </c>
      <c r="C33" s="390"/>
      <c r="D33" s="390"/>
      <c r="E33" s="390"/>
      <c r="F33" s="390"/>
      <c r="G33" s="390"/>
      <c r="H33" s="390"/>
      <c r="I33" s="390"/>
      <c r="J33" s="391"/>
      <c r="K33" s="392"/>
      <c r="L33" s="365">
        <f>SUM('[1]Cost Estimate'!K88:L89)</f>
        <v>0</v>
      </c>
      <c r="M33" s="366"/>
      <c r="O33" s="367"/>
      <c r="P33" s="367"/>
      <c r="Q33" s="367"/>
      <c r="R33" s="367"/>
      <c r="S33" s="367"/>
      <c r="T33" s="367"/>
      <c r="U33" s="367"/>
      <c r="V33" s="367"/>
      <c r="W33"/>
      <c r="X33"/>
      <c r="Y33"/>
      <c r="Z33"/>
      <c r="AA33"/>
      <c r="AB33"/>
      <c r="AC33"/>
    </row>
    <row r="34" spans="1:29" ht="15" x14ac:dyDescent="0.25">
      <c r="A34" s="4"/>
      <c r="B34" s="205"/>
      <c r="C34" s="206"/>
      <c r="D34" s="206"/>
      <c r="E34" s="206"/>
      <c r="F34" s="206"/>
      <c r="G34" s="206"/>
      <c r="H34" s="206"/>
      <c r="I34" s="206"/>
      <c r="J34" s="206"/>
      <c r="K34" s="206"/>
      <c r="L34" s="194"/>
      <c r="M34" s="207"/>
      <c r="O34"/>
      <c r="P34"/>
      <c r="Q34"/>
      <c r="R34"/>
      <c r="S34"/>
      <c r="T34"/>
      <c r="U34"/>
      <c r="V34"/>
      <c r="W34"/>
      <c r="X34"/>
      <c r="Y34"/>
      <c r="Z34"/>
      <c r="AA34"/>
      <c r="AB34"/>
      <c r="AC34"/>
    </row>
    <row r="35" spans="1:29" ht="15.75" thickBot="1" x14ac:dyDescent="0.3">
      <c r="A35" s="4"/>
      <c r="B35" s="368" t="s">
        <v>182</v>
      </c>
      <c r="C35" s="369"/>
      <c r="D35" s="369"/>
      <c r="E35" s="369"/>
      <c r="F35" s="369"/>
      <c r="G35" s="369"/>
      <c r="H35" s="369"/>
      <c r="I35" s="369"/>
      <c r="J35" s="370"/>
      <c r="K35" s="371"/>
      <c r="L35" s="268">
        <f>SUM(L17:M33)</f>
        <v>0</v>
      </c>
      <c r="M35" s="372"/>
      <c r="O35" s="367"/>
      <c r="P35" s="367"/>
      <c r="Q35" s="367"/>
      <c r="R35" s="367"/>
      <c r="S35" s="367"/>
      <c r="T35" s="367"/>
      <c r="U35" s="367"/>
      <c r="V35" s="367"/>
      <c r="W35" s="367"/>
      <c r="X35" s="367"/>
      <c r="Y35" s="367"/>
      <c r="Z35" s="367"/>
      <c r="AA35" s="367"/>
      <c r="AB35" s="367"/>
      <c r="AC35" s="367"/>
    </row>
    <row r="36" spans="1:29" x14ac:dyDescent="0.25">
      <c r="A36" s="169"/>
      <c r="B36" s="170"/>
      <c r="C36" s="171"/>
      <c r="D36" s="170"/>
      <c r="E36" s="170"/>
      <c r="F36" s="170"/>
      <c r="G36" s="170"/>
      <c r="H36" s="170"/>
      <c r="I36" s="170"/>
      <c r="J36" s="170"/>
      <c r="K36" s="170"/>
      <c r="L36" s="170"/>
      <c r="M36" s="172"/>
      <c r="O36" s="200"/>
      <c r="P36" s="200"/>
      <c r="Q36" s="200"/>
      <c r="R36" s="200"/>
      <c r="S36" s="200"/>
      <c r="T36" s="200"/>
      <c r="U36" s="200"/>
      <c r="V36" s="200"/>
      <c r="W36" s="200"/>
      <c r="X36" s="200"/>
      <c r="Y36" s="200"/>
      <c r="Z36" s="200"/>
      <c r="AA36" s="200"/>
      <c r="AB36" s="200"/>
      <c r="AC36" s="200"/>
    </row>
    <row r="37" spans="1:29" ht="13.5" thickBot="1" x14ac:dyDescent="0.3">
      <c r="A37" s="173" t="s">
        <v>21</v>
      </c>
      <c r="B37" s="357" t="s">
        <v>153</v>
      </c>
      <c r="C37" s="357"/>
      <c r="D37" s="357"/>
      <c r="E37" s="357"/>
      <c r="F37" s="357"/>
      <c r="G37" s="357"/>
      <c r="H37" s="357"/>
      <c r="I37" s="357"/>
      <c r="J37" s="357"/>
      <c r="K37" s="357"/>
      <c r="L37" s="357"/>
      <c r="M37" s="358"/>
      <c r="O37" s="200"/>
      <c r="P37" s="200"/>
      <c r="Q37" s="200"/>
      <c r="R37" s="200"/>
      <c r="S37" s="200"/>
      <c r="T37" s="200"/>
      <c r="U37" s="200"/>
      <c r="V37" s="200"/>
      <c r="W37" s="200"/>
      <c r="X37" s="200"/>
      <c r="Y37" s="200"/>
      <c r="Z37" s="200"/>
      <c r="AA37" s="200"/>
      <c r="AB37" s="200"/>
      <c r="AC37" s="200"/>
    </row>
    <row r="38" spans="1:29" x14ac:dyDescent="0.25">
      <c r="B38" s="243"/>
      <c r="C38" s="243"/>
      <c r="D38" s="243"/>
      <c r="E38" s="243"/>
      <c r="F38" s="243"/>
      <c r="G38" s="243"/>
      <c r="H38" s="243"/>
      <c r="I38" s="243"/>
      <c r="J38" s="243"/>
      <c r="K38" s="243"/>
      <c r="L38" s="243"/>
      <c r="M38" s="243"/>
    </row>
    <row r="39" spans="1:29" x14ac:dyDescent="0.25">
      <c r="B39" s="243"/>
      <c r="C39" s="243"/>
      <c r="D39" s="243"/>
      <c r="E39" s="243"/>
      <c r="F39" s="243"/>
      <c r="G39" s="243"/>
      <c r="H39" s="243"/>
      <c r="I39" s="243"/>
      <c r="J39" s="243"/>
      <c r="K39" s="243"/>
      <c r="L39" s="243"/>
      <c r="M39" s="243"/>
    </row>
    <row r="40" spans="1:29" x14ac:dyDescent="0.25">
      <c r="B40" s="243"/>
      <c r="C40" s="243"/>
      <c r="D40" s="243"/>
      <c r="E40" s="243"/>
      <c r="F40" s="243"/>
      <c r="G40" s="243"/>
      <c r="H40" s="243"/>
      <c r="I40" s="243"/>
      <c r="J40" s="243"/>
      <c r="K40" s="243"/>
      <c r="L40" s="243"/>
      <c r="M40" s="243"/>
    </row>
    <row r="41" spans="1:29" x14ac:dyDescent="0.25">
      <c r="I41" s="215"/>
      <c r="J41" s="215"/>
      <c r="K41" s="215"/>
    </row>
  </sheetData>
  <sheetProtection algorithmName="SHA-512" hashValue="tLT9rrlHR4s06h7I82JOE9H1lvhk6zAfg1D9D0FpSuZzrrHEfB95PMdZAPV9WY33fE54cJTSR5jE9eB5DE2y8g==" saltValue="sXC/Ilrr30o0WeWEm/8reA==" spinCount="100000" sheet="1" selectLockedCells="1"/>
  <mergeCells count="91">
    <mergeCell ref="L27:M27"/>
    <mergeCell ref="O27:AC27"/>
    <mergeCell ref="L28:M28"/>
    <mergeCell ref="O28:AC28"/>
    <mergeCell ref="L20:M20"/>
    <mergeCell ref="O20:AC20"/>
    <mergeCell ref="L21:M21"/>
    <mergeCell ref="O21:AC21"/>
    <mergeCell ref="L22:M22"/>
    <mergeCell ref="L17:M17"/>
    <mergeCell ref="O17:AC17"/>
    <mergeCell ref="L18:M18"/>
    <mergeCell ref="O18:AC18"/>
    <mergeCell ref="L19:M19"/>
    <mergeCell ref="O19:AC19"/>
    <mergeCell ref="O12:AC12"/>
    <mergeCell ref="A13:M13"/>
    <mergeCell ref="L14:M14"/>
    <mergeCell ref="O14:AC14"/>
    <mergeCell ref="L16:M16"/>
    <mergeCell ref="A12:C12"/>
    <mergeCell ref="D12:E12"/>
    <mergeCell ref="F12:I12"/>
    <mergeCell ref="A2:M6"/>
    <mergeCell ref="A11:M11"/>
    <mergeCell ref="L12:M12"/>
    <mergeCell ref="A14:C14"/>
    <mergeCell ref="D14:E14"/>
    <mergeCell ref="F14:I14"/>
    <mergeCell ref="C17:E17"/>
    <mergeCell ref="F17:G17"/>
    <mergeCell ref="C20:E20"/>
    <mergeCell ref="F20:G20"/>
    <mergeCell ref="C21:E21"/>
    <mergeCell ref="F21:G21"/>
    <mergeCell ref="C18:E18"/>
    <mergeCell ref="F18:G18"/>
    <mergeCell ref="C19:E19"/>
    <mergeCell ref="F19:G19"/>
    <mergeCell ref="C27:E27"/>
    <mergeCell ref="F27:G27"/>
    <mergeCell ref="C28:E28"/>
    <mergeCell ref="F28:G28"/>
    <mergeCell ref="C22:E22"/>
    <mergeCell ref="F22:G22"/>
    <mergeCell ref="C23:E23"/>
    <mergeCell ref="F23:G23"/>
    <mergeCell ref="A7:M7"/>
    <mergeCell ref="D8:M8"/>
    <mergeCell ref="O8:AC8"/>
    <mergeCell ref="A9:M9"/>
    <mergeCell ref="L10:M10"/>
    <mergeCell ref="O10:AC10"/>
    <mergeCell ref="A8:C8"/>
    <mergeCell ref="A10:C10"/>
    <mergeCell ref="D10:E10"/>
    <mergeCell ref="F10:I10"/>
    <mergeCell ref="O22:AC22"/>
    <mergeCell ref="L23:M23"/>
    <mergeCell ref="O23:AC23"/>
    <mergeCell ref="C24:E24"/>
    <mergeCell ref="F24:G24"/>
    <mergeCell ref="L24:M24"/>
    <mergeCell ref="O24:AC24"/>
    <mergeCell ref="L25:M25"/>
    <mergeCell ref="O25:AC25"/>
    <mergeCell ref="C26:E26"/>
    <mergeCell ref="F26:G26"/>
    <mergeCell ref="L26:M26"/>
    <mergeCell ref="O26:AC26"/>
    <mergeCell ref="C25:E25"/>
    <mergeCell ref="F25:G25"/>
    <mergeCell ref="O33:V33"/>
    <mergeCell ref="B35:K35"/>
    <mergeCell ref="L35:M35"/>
    <mergeCell ref="O35:AC35"/>
    <mergeCell ref="C29:E29"/>
    <mergeCell ref="F29:G29"/>
    <mergeCell ref="L29:M29"/>
    <mergeCell ref="O29:AC29"/>
    <mergeCell ref="C30:E30"/>
    <mergeCell ref="F30:G30"/>
    <mergeCell ref="L30:M30"/>
    <mergeCell ref="O30:AC30"/>
    <mergeCell ref="B33:K33"/>
    <mergeCell ref="B37:M37"/>
    <mergeCell ref="B38:M38"/>
    <mergeCell ref="B39:M40"/>
    <mergeCell ref="F31:H31"/>
    <mergeCell ref="B32:M32"/>
    <mergeCell ref="L33:M33"/>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U119"/>
  <sheetViews>
    <sheetView showZeros="0" zoomScaleNormal="100" zoomScaleSheetLayoutView="7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4" width="13.5703125" style="1" customWidth="1"/>
    <col min="15" max="16384" width="9.140625" style="1"/>
  </cols>
  <sheetData>
    <row r="2" spans="2:21" ht="15.75" customHeight="1" x14ac:dyDescent="0.25">
      <c r="B2" s="306" t="s">
        <v>78</v>
      </c>
      <c r="C2" s="306"/>
      <c r="D2" s="306"/>
      <c r="E2" s="306"/>
      <c r="F2" s="306"/>
      <c r="G2" s="306"/>
      <c r="H2" s="306"/>
      <c r="I2" s="306"/>
      <c r="J2" s="306"/>
      <c r="K2" s="15"/>
      <c r="L2" s="15"/>
    </row>
    <row r="3" spans="2:21" ht="15" customHeight="1" x14ac:dyDescent="0.25">
      <c r="B3" s="306"/>
      <c r="C3" s="306"/>
      <c r="D3" s="306"/>
      <c r="E3" s="306"/>
      <c r="F3" s="306"/>
      <c r="G3" s="306"/>
      <c r="H3" s="306"/>
      <c r="I3" s="306"/>
      <c r="J3" s="306"/>
      <c r="K3" s="15"/>
      <c r="L3" s="15"/>
    </row>
    <row r="4" spans="2:21" ht="15" customHeight="1" x14ac:dyDescent="0.25">
      <c r="B4" s="306"/>
      <c r="C4" s="306"/>
      <c r="D4" s="306"/>
      <c r="E4" s="306"/>
      <c r="F4" s="306"/>
      <c r="G4" s="306"/>
      <c r="H4" s="306"/>
      <c r="I4" s="306"/>
      <c r="J4" s="306"/>
      <c r="K4" s="15"/>
      <c r="L4" s="15"/>
    </row>
    <row r="5" spans="2:21" ht="6" customHeight="1" x14ac:dyDescent="0.25">
      <c r="B5" s="306"/>
      <c r="C5" s="306"/>
      <c r="D5" s="306"/>
      <c r="E5" s="306"/>
      <c r="F5" s="306"/>
      <c r="G5" s="306"/>
      <c r="H5" s="306"/>
      <c r="I5" s="306"/>
      <c r="J5" s="306"/>
      <c r="K5" s="15"/>
      <c r="L5" s="15"/>
    </row>
    <row r="6" spans="2:21" ht="15.75" customHeight="1" thickBot="1" x14ac:dyDescent="0.3">
      <c r="B6" s="243"/>
      <c r="C6" s="243"/>
      <c r="D6" s="243"/>
      <c r="E6" s="243"/>
      <c r="F6" s="243"/>
      <c r="G6" s="243"/>
      <c r="H6" s="243"/>
      <c r="I6" s="243"/>
      <c r="J6" s="243"/>
      <c r="K6" s="243"/>
      <c r="L6" s="243"/>
      <c r="N6" s="180"/>
    </row>
    <row r="7" spans="2:21" ht="15" customHeight="1" x14ac:dyDescent="0.25">
      <c r="B7" s="403" t="s">
        <v>7</v>
      </c>
      <c r="C7" s="404"/>
      <c r="D7" s="404"/>
      <c r="E7" s="405">
        <f>'Cost Estimate'!E8</f>
        <v>0</v>
      </c>
      <c r="F7" s="405"/>
      <c r="G7" s="405"/>
      <c r="H7" s="405"/>
      <c r="I7" s="405"/>
      <c r="J7" s="405"/>
      <c r="K7" s="405"/>
      <c r="L7" s="406"/>
      <c r="N7" s="356"/>
      <c r="O7" s="356"/>
      <c r="P7" s="356"/>
      <c r="Q7" s="356"/>
      <c r="R7" s="356"/>
      <c r="S7" s="356"/>
      <c r="T7" s="356"/>
      <c r="U7" s="356"/>
    </row>
    <row r="8" spans="2:21" ht="6.75" customHeight="1" x14ac:dyDescent="0.25">
      <c r="B8" s="10"/>
      <c r="L8" s="7"/>
      <c r="N8" s="180"/>
      <c r="O8" s="180"/>
      <c r="P8" s="180"/>
      <c r="Q8" s="180"/>
      <c r="R8" s="180"/>
      <c r="S8" s="180"/>
      <c r="T8" s="180"/>
      <c r="U8" s="180"/>
    </row>
    <row r="9" spans="2:21" ht="15" customHeight="1" x14ac:dyDescent="0.25">
      <c r="B9" s="407" t="s">
        <v>100</v>
      </c>
      <c r="C9" s="298"/>
      <c r="D9" s="298"/>
      <c r="E9" s="408">
        <f>'Cost Estimate'!E10</f>
        <v>0</v>
      </c>
      <c r="F9" s="408"/>
      <c r="G9" s="408"/>
      <c r="H9" s="408"/>
      <c r="I9" s="408"/>
      <c r="J9" s="408"/>
      <c r="K9" s="408"/>
      <c r="L9" s="409"/>
      <c r="N9" s="356"/>
      <c r="O9" s="356"/>
      <c r="P9" s="356"/>
      <c r="Q9" s="356"/>
      <c r="R9" s="356"/>
      <c r="S9" s="356"/>
      <c r="T9" s="356"/>
      <c r="U9" s="356"/>
    </row>
    <row r="10" spans="2:21" ht="6.75" customHeight="1" x14ac:dyDescent="0.25">
      <c r="B10" s="10"/>
      <c r="L10" s="7"/>
      <c r="N10" s="180"/>
      <c r="O10" s="180"/>
      <c r="P10" s="180"/>
      <c r="Q10" s="180"/>
      <c r="R10" s="180"/>
      <c r="S10" s="180"/>
      <c r="T10" s="180"/>
      <c r="U10" s="180"/>
    </row>
    <row r="11" spans="2:21" ht="15" customHeight="1" x14ac:dyDescent="0.25">
      <c r="B11" s="407" t="s">
        <v>128</v>
      </c>
      <c r="C11" s="298"/>
      <c r="D11" s="298"/>
      <c r="E11" s="408">
        <f>'Cost Estimate'!E12</f>
        <v>0</v>
      </c>
      <c r="F11" s="408"/>
      <c r="G11" s="408"/>
      <c r="H11" s="408"/>
      <c r="I11" s="408"/>
      <c r="J11" s="408"/>
      <c r="K11" s="408"/>
      <c r="L11" s="409"/>
      <c r="N11" s="356"/>
      <c r="O11" s="356"/>
      <c r="P11" s="356"/>
      <c r="Q11" s="356"/>
      <c r="R11" s="356"/>
      <c r="S11" s="356"/>
      <c r="T11" s="356"/>
      <c r="U11" s="356"/>
    </row>
    <row r="12" spans="2:21" ht="6.75" customHeight="1" x14ac:dyDescent="0.25">
      <c r="B12" s="10"/>
      <c r="L12" s="7"/>
      <c r="N12" s="180"/>
      <c r="O12" s="180"/>
      <c r="P12" s="180"/>
      <c r="Q12" s="180"/>
      <c r="R12" s="180"/>
      <c r="S12" s="180"/>
      <c r="T12" s="180"/>
      <c r="U12" s="180"/>
    </row>
    <row r="13" spans="2:21" ht="15" customHeight="1" x14ac:dyDescent="0.25">
      <c r="B13" s="407" t="s">
        <v>0</v>
      </c>
      <c r="C13" s="298"/>
      <c r="D13" s="298"/>
      <c r="E13" s="408">
        <f>'Cost Estimate'!E14</f>
        <v>0</v>
      </c>
      <c r="F13" s="408"/>
      <c r="G13" s="408"/>
      <c r="H13" s="408"/>
      <c r="I13" s="408"/>
      <c r="J13" s="408"/>
      <c r="K13" s="408"/>
      <c r="L13" s="409"/>
      <c r="N13" s="356"/>
      <c r="O13" s="356"/>
      <c r="P13" s="356"/>
      <c r="Q13" s="356"/>
      <c r="R13" s="356"/>
      <c r="S13" s="356"/>
      <c r="T13" s="356"/>
      <c r="U13" s="356"/>
    </row>
    <row r="14" spans="2:21" ht="6.75" customHeight="1" x14ac:dyDescent="0.25">
      <c r="B14" s="10"/>
      <c r="L14" s="7"/>
      <c r="N14" s="180"/>
      <c r="O14" s="180"/>
      <c r="P14" s="180"/>
      <c r="Q14" s="180"/>
      <c r="R14" s="180"/>
      <c r="S14" s="180"/>
      <c r="T14" s="180"/>
      <c r="U14" s="180"/>
    </row>
    <row r="15" spans="2:21" ht="15" x14ac:dyDescent="0.25">
      <c r="B15" s="407" t="s">
        <v>126</v>
      </c>
      <c r="C15" s="298"/>
      <c r="D15" s="298"/>
      <c r="E15" s="408" t="str">
        <f>'Cost Estimate'!K10</f>
        <v>0</v>
      </c>
      <c r="F15" s="408"/>
      <c r="G15" s="408"/>
      <c r="H15" s="408"/>
      <c r="I15" s="408"/>
      <c r="J15" s="408"/>
      <c r="K15" s="408"/>
      <c r="L15" s="409"/>
      <c r="N15" s="356"/>
      <c r="O15" s="356"/>
      <c r="P15" s="356"/>
      <c r="Q15" s="356"/>
      <c r="R15" s="356"/>
      <c r="S15" s="356"/>
      <c r="T15" s="356"/>
      <c r="U15" s="356"/>
    </row>
    <row r="16" spans="2:21" ht="6.75" customHeight="1" thickBot="1" x14ac:dyDescent="0.3">
      <c r="B16" s="8"/>
      <c r="C16" s="16"/>
      <c r="D16" s="16"/>
      <c r="E16" s="16"/>
      <c r="F16" s="16"/>
      <c r="G16" s="16"/>
      <c r="H16" s="16"/>
      <c r="I16" s="16"/>
      <c r="J16" s="16"/>
      <c r="K16" s="16"/>
      <c r="L16" s="20"/>
    </row>
    <row r="17" spans="2:21" s="3" customFormat="1" ht="15" customHeight="1" x14ac:dyDescent="0.25">
      <c r="B17" s="410">
        <v>1</v>
      </c>
      <c r="C17" s="341" t="s">
        <v>8</v>
      </c>
      <c r="D17" s="341"/>
      <c r="E17" s="341"/>
      <c r="F17" s="341"/>
      <c r="G17" s="341"/>
      <c r="H17" s="341"/>
      <c r="I17" s="341"/>
      <c r="J17" s="341"/>
      <c r="K17" s="341"/>
      <c r="L17" s="342"/>
    </row>
    <row r="18" spans="2:21" ht="15" customHeight="1" x14ac:dyDescent="0.25">
      <c r="B18" s="411"/>
      <c r="C18" s="443"/>
      <c r="D18" s="444"/>
      <c r="E18" s="444"/>
      <c r="F18" s="444"/>
      <c r="G18" s="444"/>
      <c r="H18" s="444"/>
      <c r="I18" s="444"/>
      <c r="J18" s="444"/>
      <c r="K18" s="444"/>
      <c r="L18" s="445"/>
      <c r="N18" s="356"/>
      <c r="O18" s="356"/>
      <c r="P18" s="356"/>
      <c r="Q18" s="356"/>
      <c r="R18" s="356"/>
      <c r="S18" s="356"/>
      <c r="T18" s="356"/>
      <c r="U18" s="356"/>
    </row>
    <row r="19" spans="2:21" ht="15.75" customHeight="1" x14ac:dyDescent="0.25">
      <c r="B19" s="411"/>
      <c r="C19" s="446"/>
      <c r="D19" s="447"/>
      <c r="E19" s="447"/>
      <c r="F19" s="447"/>
      <c r="G19" s="447"/>
      <c r="H19" s="447"/>
      <c r="I19" s="447"/>
      <c r="J19" s="447"/>
      <c r="K19" s="447"/>
      <c r="L19" s="448"/>
    </row>
    <row r="20" spans="2:21" ht="15" customHeight="1" x14ac:dyDescent="0.25">
      <c r="B20" s="411"/>
      <c r="C20" s="446"/>
      <c r="D20" s="447"/>
      <c r="E20" s="447"/>
      <c r="F20" s="447"/>
      <c r="G20" s="447"/>
      <c r="H20" s="447"/>
      <c r="I20" s="447"/>
      <c r="J20" s="447"/>
      <c r="K20" s="447"/>
      <c r="L20" s="448"/>
    </row>
    <row r="21" spans="2:21" ht="15" customHeight="1" x14ac:dyDescent="0.25">
      <c r="B21" s="411"/>
      <c r="C21" s="446"/>
      <c r="D21" s="447"/>
      <c r="E21" s="447"/>
      <c r="F21" s="447"/>
      <c r="G21" s="447"/>
      <c r="H21" s="447"/>
      <c r="I21" s="447"/>
      <c r="J21" s="447"/>
      <c r="K21" s="447"/>
      <c r="L21" s="448"/>
    </row>
    <row r="22" spans="2:21" ht="15" customHeight="1" x14ac:dyDescent="0.25">
      <c r="B22" s="411"/>
      <c r="C22" s="446"/>
      <c r="D22" s="447"/>
      <c r="E22" s="447"/>
      <c r="F22" s="447"/>
      <c r="G22" s="447"/>
      <c r="H22" s="447"/>
      <c r="I22" s="447"/>
      <c r="J22" s="447"/>
      <c r="K22" s="447"/>
      <c r="L22" s="448"/>
    </row>
    <row r="23" spans="2:21" ht="15" customHeight="1" x14ac:dyDescent="0.25">
      <c r="B23" s="411"/>
      <c r="C23" s="446"/>
      <c r="D23" s="447"/>
      <c r="E23" s="447"/>
      <c r="F23" s="447"/>
      <c r="G23" s="447"/>
      <c r="H23" s="447"/>
      <c r="I23" s="447"/>
      <c r="J23" s="447"/>
      <c r="K23" s="447"/>
      <c r="L23" s="448"/>
    </row>
    <row r="24" spans="2:21" ht="14.25" customHeight="1" x14ac:dyDescent="0.25">
      <c r="B24" s="411"/>
      <c r="C24" s="446"/>
      <c r="D24" s="447"/>
      <c r="E24" s="447"/>
      <c r="F24" s="447"/>
      <c r="G24" s="447"/>
      <c r="H24" s="447"/>
      <c r="I24" s="447"/>
      <c r="J24" s="447"/>
      <c r="K24" s="447"/>
      <c r="L24" s="448"/>
    </row>
    <row r="25" spans="2:21" ht="15" customHeight="1" x14ac:dyDescent="0.25">
      <c r="B25" s="411"/>
      <c r="C25" s="446"/>
      <c r="D25" s="447"/>
      <c r="E25" s="447"/>
      <c r="F25" s="447"/>
      <c r="G25" s="447"/>
      <c r="H25" s="447"/>
      <c r="I25" s="447"/>
      <c r="J25" s="447"/>
      <c r="K25" s="447"/>
      <c r="L25" s="448"/>
    </row>
    <row r="26" spans="2:21" ht="15" customHeight="1" x14ac:dyDescent="0.25">
      <c r="B26" s="411"/>
      <c r="C26" s="446"/>
      <c r="D26" s="447"/>
      <c r="E26" s="447"/>
      <c r="F26" s="447"/>
      <c r="G26" s="447"/>
      <c r="H26" s="447"/>
      <c r="I26" s="447"/>
      <c r="J26" s="447"/>
      <c r="K26" s="447"/>
      <c r="L26" s="448"/>
    </row>
    <row r="27" spans="2:21" ht="6.75" customHeight="1" x14ac:dyDescent="0.25">
      <c r="B27" s="412"/>
      <c r="C27" s="449"/>
      <c r="D27" s="450"/>
      <c r="E27" s="450"/>
      <c r="F27" s="450"/>
      <c r="G27" s="450"/>
      <c r="H27" s="450"/>
      <c r="I27" s="450"/>
      <c r="J27" s="450"/>
      <c r="K27" s="450"/>
      <c r="L27" s="451"/>
    </row>
    <row r="28" spans="2:21" s="3" customFormat="1" x14ac:dyDescent="0.25">
      <c r="B28" s="411">
        <v>2</v>
      </c>
      <c r="C28" s="401" t="s">
        <v>81</v>
      </c>
      <c r="D28" s="401"/>
      <c r="E28" s="401"/>
      <c r="F28" s="401"/>
      <c r="G28" s="401"/>
      <c r="H28" s="401"/>
      <c r="I28" s="401"/>
      <c r="J28" s="401"/>
      <c r="K28" s="401"/>
      <c r="L28" s="402"/>
    </row>
    <row r="29" spans="2:21" ht="15" customHeight="1" x14ac:dyDescent="0.25">
      <c r="B29" s="411"/>
      <c r="C29" s="435"/>
      <c r="D29" s="435"/>
      <c r="E29" s="435"/>
      <c r="F29" s="435"/>
      <c r="G29" s="435"/>
      <c r="H29" s="435"/>
      <c r="I29" s="435"/>
      <c r="J29" s="435"/>
      <c r="K29" s="435"/>
      <c r="L29" s="436"/>
      <c r="N29" s="209"/>
      <c r="O29" s="180"/>
      <c r="P29" s="180"/>
      <c r="Q29" s="180"/>
      <c r="R29" s="180"/>
    </row>
    <row r="30" spans="2:21" x14ac:dyDescent="0.25">
      <c r="B30" s="411"/>
      <c r="C30" s="435"/>
      <c r="D30" s="435"/>
      <c r="E30" s="435"/>
      <c r="F30" s="435"/>
      <c r="G30" s="435"/>
      <c r="H30" s="435"/>
      <c r="I30" s="435"/>
      <c r="J30" s="435"/>
      <c r="K30" s="435"/>
      <c r="L30" s="436"/>
      <c r="N30" s="180"/>
      <c r="O30" s="180"/>
      <c r="P30" s="180"/>
      <c r="Q30" s="180"/>
      <c r="R30" s="180"/>
    </row>
    <row r="31" spans="2:21" x14ac:dyDescent="0.25">
      <c r="B31" s="411"/>
      <c r="C31" s="435"/>
      <c r="D31" s="435"/>
      <c r="E31" s="435"/>
      <c r="F31" s="435"/>
      <c r="G31" s="435"/>
      <c r="H31" s="435"/>
      <c r="I31" s="435"/>
      <c r="J31" s="435"/>
      <c r="K31" s="435"/>
      <c r="L31" s="436"/>
      <c r="N31" s="180"/>
      <c r="O31" s="180"/>
      <c r="P31" s="180"/>
      <c r="Q31" s="180"/>
      <c r="R31" s="180"/>
    </row>
    <row r="32" spans="2:21" x14ac:dyDescent="0.25">
      <c r="B32" s="411"/>
      <c r="C32" s="435"/>
      <c r="D32" s="435"/>
      <c r="E32" s="435"/>
      <c r="F32" s="435"/>
      <c r="G32" s="435"/>
      <c r="H32" s="435"/>
      <c r="I32" s="435"/>
      <c r="J32" s="435"/>
      <c r="K32" s="435"/>
      <c r="L32" s="436"/>
      <c r="N32" s="180"/>
      <c r="O32" s="180"/>
      <c r="P32" s="180"/>
      <c r="Q32" s="180"/>
      <c r="R32" s="180"/>
    </row>
    <row r="33" spans="2:18" s="3" customFormat="1" x14ac:dyDescent="0.25">
      <c r="B33" s="411"/>
      <c r="C33" s="435"/>
      <c r="D33" s="435"/>
      <c r="E33" s="435"/>
      <c r="F33" s="435"/>
      <c r="G33" s="435"/>
      <c r="H33" s="435"/>
      <c r="I33" s="435"/>
      <c r="J33" s="435"/>
      <c r="K33" s="435"/>
      <c r="L33" s="436"/>
      <c r="N33" s="181"/>
      <c r="O33" s="181"/>
      <c r="P33" s="181"/>
      <c r="Q33" s="181"/>
      <c r="R33" s="181"/>
    </row>
    <row r="34" spans="2:18" s="3" customFormat="1" x14ac:dyDescent="0.25">
      <c r="B34" s="411"/>
      <c r="C34" s="435"/>
      <c r="D34" s="435"/>
      <c r="E34" s="435"/>
      <c r="F34" s="435"/>
      <c r="G34" s="435"/>
      <c r="H34" s="435"/>
      <c r="I34" s="435"/>
      <c r="J34" s="435"/>
      <c r="K34" s="435"/>
      <c r="L34" s="436"/>
      <c r="N34" s="181"/>
      <c r="O34" s="181"/>
      <c r="P34" s="181"/>
      <c r="Q34" s="181"/>
      <c r="R34" s="181"/>
    </row>
    <row r="35" spans="2:18" ht="6.75" customHeight="1" x14ac:dyDescent="0.25">
      <c r="B35" s="412"/>
      <c r="C35" s="437"/>
      <c r="D35" s="437"/>
      <c r="E35" s="437"/>
      <c r="F35" s="437"/>
      <c r="G35" s="437"/>
      <c r="H35" s="437"/>
      <c r="I35" s="437"/>
      <c r="J35" s="437"/>
      <c r="K35" s="437"/>
      <c r="L35" s="438"/>
      <c r="N35" s="180"/>
      <c r="O35" s="180"/>
      <c r="P35" s="180"/>
      <c r="Q35" s="180"/>
      <c r="R35" s="180"/>
    </row>
    <row r="36" spans="2:18" s="3" customFormat="1" x14ac:dyDescent="0.25">
      <c r="B36" s="411">
        <v>3</v>
      </c>
      <c r="C36" s="401" t="s">
        <v>15</v>
      </c>
      <c r="D36" s="401"/>
      <c r="E36" s="401"/>
      <c r="F36" s="401"/>
      <c r="G36" s="401"/>
      <c r="H36" s="401"/>
      <c r="I36" s="401"/>
      <c r="J36" s="401"/>
      <c r="K36" s="401"/>
      <c r="L36" s="402"/>
      <c r="N36" s="181"/>
      <c r="O36" s="181"/>
      <c r="P36" s="181"/>
      <c r="Q36" s="181"/>
      <c r="R36" s="181"/>
    </row>
    <row r="37" spans="2:18" ht="15" customHeight="1" x14ac:dyDescent="0.25">
      <c r="B37" s="411"/>
      <c r="C37" s="435"/>
      <c r="D37" s="435"/>
      <c r="E37" s="435"/>
      <c r="F37" s="435"/>
      <c r="G37" s="435"/>
      <c r="H37" s="435"/>
      <c r="I37" s="435"/>
      <c r="J37" s="435"/>
      <c r="K37" s="435"/>
      <c r="L37" s="436"/>
      <c r="N37" s="356"/>
      <c r="O37" s="356"/>
      <c r="P37" s="356"/>
      <c r="Q37" s="356"/>
      <c r="R37" s="356"/>
    </row>
    <row r="38" spans="2:18" x14ac:dyDescent="0.25">
      <c r="B38" s="411"/>
      <c r="C38" s="435"/>
      <c r="D38" s="435"/>
      <c r="E38" s="435"/>
      <c r="F38" s="435"/>
      <c r="G38" s="435"/>
      <c r="H38" s="435"/>
      <c r="I38" s="435"/>
      <c r="J38" s="435"/>
      <c r="K38" s="435"/>
      <c r="L38" s="436"/>
      <c r="N38" s="180"/>
      <c r="O38" s="180"/>
      <c r="P38" s="180"/>
      <c r="Q38" s="180"/>
      <c r="R38" s="180"/>
    </row>
    <row r="39" spans="2:18" x14ac:dyDescent="0.25">
      <c r="B39" s="411"/>
      <c r="C39" s="435"/>
      <c r="D39" s="435"/>
      <c r="E39" s="435"/>
      <c r="F39" s="435"/>
      <c r="G39" s="435"/>
      <c r="H39" s="435"/>
      <c r="I39" s="435"/>
      <c r="J39" s="435"/>
      <c r="K39" s="435"/>
      <c r="L39" s="436"/>
      <c r="N39" s="180"/>
      <c r="O39" s="180"/>
      <c r="P39" s="180"/>
      <c r="Q39" s="180"/>
      <c r="R39" s="180"/>
    </row>
    <row r="40" spans="2:18" x14ac:dyDescent="0.25">
      <c r="B40" s="411"/>
      <c r="C40" s="435"/>
      <c r="D40" s="435"/>
      <c r="E40" s="435"/>
      <c r="F40" s="435"/>
      <c r="G40" s="435"/>
      <c r="H40" s="435"/>
      <c r="I40" s="435"/>
      <c r="J40" s="435"/>
      <c r="K40" s="435"/>
      <c r="L40" s="436"/>
      <c r="N40" s="180"/>
      <c r="O40" s="180"/>
      <c r="P40" s="180"/>
      <c r="Q40" s="180"/>
      <c r="R40" s="180"/>
    </row>
    <row r="41" spans="2:18" s="3" customFormat="1" x14ac:dyDescent="0.25">
      <c r="B41" s="411"/>
      <c r="C41" s="435"/>
      <c r="D41" s="435"/>
      <c r="E41" s="435"/>
      <c r="F41" s="435"/>
      <c r="G41" s="435"/>
      <c r="H41" s="435"/>
      <c r="I41" s="435"/>
      <c r="J41" s="435"/>
      <c r="K41" s="435"/>
      <c r="L41" s="436"/>
      <c r="N41" s="181"/>
      <c r="O41" s="181"/>
      <c r="P41" s="181"/>
      <c r="Q41" s="181"/>
      <c r="R41" s="181"/>
    </row>
    <row r="42" spans="2:18" s="3" customFormat="1" x14ac:dyDescent="0.25">
      <c r="B42" s="411"/>
      <c r="C42" s="435"/>
      <c r="D42" s="435"/>
      <c r="E42" s="435"/>
      <c r="F42" s="435"/>
      <c r="G42" s="435"/>
      <c r="H42" s="435"/>
      <c r="I42" s="435"/>
      <c r="J42" s="435"/>
      <c r="K42" s="435"/>
      <c r="L42" s="436"/>
      <c r="N42" s="181"/>
      <c r="O42" s="181"/>
      <c r="P42" s="181"/>
      <c r="Q42" s="181"/>
      <c r="R42" s="181"/>
    </row>
    <row r="43" spans="2:18" ht="6.75" customHeight="1" x14ac:dyDescent="0.25">
      <c r="B43" s="412"/>
      <c r="C43" s="437"/>
      <c r="D43" s="437"/>
      <c r="E43" s="437"/>
      <c r="F43" s="437"/>
      <c r="G43" s="437"/>
      <c r="H43" s="437"/>
      <c r="I43" s="437"/>
      <c r="J43" s="437"/>
      <c r="K43" s="437"/>
      <c r="L43" s="438"/>
      <c r="N43" s="180"/>
      <c r="O43" s="180"/>
      <c r="P43" s="180"/>
      <c r="Q43" s="180"/>
      <c r="R43" s="180"/>
    </row>
    <row r="44" spans="2:18" s="3" customFormat="1" x14ac:dyDescent="0.25">
      <c r="B44" s="411">
        <v>4</v>
      </c>
      <c r="C44" s="401" t="s">
        <v>85</v>
      </c>
      <c r="D44" s="401"/>
      <c r="E44" s="401"/>
      <c r="F44" s="401"/>
      <c r="G44" s="401"/>
      <c r="H44" s="401"/>
      <c r="I44" s="401"/>
      <c r="J44" s="401"/>
      <c r="K44" s="401"/>
      <c r="L44" s="402"/>
      <c r="N44" s="181"/>
      <c r="O44" s="181"/>
      <c r="P44" s="181"/>
      <c r="Q44" s="181"/>
      <c r="R44" s="181"/>
    </row>
    <row r="45" spans="2:18" ht="15" customHeight="1" x14ac:dyDescent="0.25">
      <c r="B45" s="411"/>
      <c r="C45" s="435"/>
      <c r="D45" s="439"/>
      <c r="E45" s="439"/>
      <c r="F45" s="439"/>
      <c r="G45" s="439"/>
      <c r="H45" s="439"/>
      <c r="I45" s="439"/>
      <c r="J45" s="439"/>
      <c r="K45" s="439"/>
      <c r="L45" s="440"/>
      <c r="N45" s="356"/>
      <c r="O45" s="356"/>
      <c r="P45" s="356"/>
      <c r="Q45" s="356"/>
      <c r="R45" s="180"/>
    </row>
    <row r="46" spans="2:18" x14ac:dyDescent="0.25">
      <c r="B46" s="411"/>
      <c r="C46" s="439"/>
      <c r="D46" s="439"/>
      <c r="E46" s="439"/>
      <c r="F46" s="439"/>
      <c r="G46" s="439"/>
      <c r="H46" s="439"/>
      <c r="I46" s="439"/>
      <c r="J46" s="439"/>
      <c r="K46" s="439"/>
      <c r="L46" s="440"/>
      <c r="N46" s="180"/>
      <c r="O46" s="180"/>
      <c r="P46" s="180"/>
      <c r="Q46" s="180"/>
      <c r="R46" s="180"/>
    </row>
    <row r="47" spans="2:18" x14ac:dyDescent="0.25">
      <c r="B47" s="411"/>
      <c r="C47" s="439"/>
      <c r="D47" s="439"/>
      <c r="E47" s="439"/>
      <c r="F47" s="439"/>
      <c r="G47" s="439"/>
      <c r="H47" s="439"/>
      <c r="I47" s="439"/>
      <c r="J47" s="439"/>
      <c r="K47" s="439"/>
      <c r="L47" s="440"/>
      <c r="N47" s="180"/>
      <c r="O47" s="180"/>
      <c r="P47" s="180"/>
      <c r="Q47" s="180"/>
      <c r="R47" s="180"/>
    </row>
    <row r="48" spans="2:18" x14ac:dyDescent="0.25">
      <c r="B48" s="411"/>
      <c r="C48" s="439"/>
      <c r="D48" s="439"/>
      <c r="E48" s="439"/>
      <c r="F48" s="439"/>
      <c r="G48" s="439"/>
      <c r="H48" s="439"/>
      <c r="I48" s="439"/>
      <c r="J48" s="439"/>
      <c r="K48" s="439"/>
      <c r="L48" s="440"/>
      <c r="N48" s="180"/>
      <c r="O48" s="180"/>
      <c r="P48" s="180"/>
      <c r="Q48" s="180"/>
      <c r="R48" s="180"/>
    </row>
    <row r="49" spans="2:18" s="3" customFormat="1" x14ac:dyDescent="0.25">
      <c r="B49" s="411"/>
      <c r="C49" s="439"/>
      <c r="D49" s="439"/>
      <c r="E49" s="439"/>
      <c r="F49" s="439"/>
      <c r="G49" s="439"/>
      <c r="H49" s="439"/>
      <c r="I49" s="439"/>
      <c r="J49" s="439"/>
      <c r="K49" s="439"/>
      <c r="L49" s="440"/>
      <c r="N49" s="181"/>
      <c r="O49" s="181"/>
      <c r="P49" s="181"/>
      <c r="Q49" s="181"/>
      <c r="R49" s="181"/>
    </row>
    <row r="50" spans="2:18" s="3" customFormat="1" x14ac:dyDescent="0.25">
      <c r="B50" s="411"/>
      <c r="C50" s="439"/>
      <c r="D50" s="439"/>
      <c r="E50" s="439"/>
      <c r="F50" s="439"/>
      <c r="G50" s="439"/>
      <c r="H50" s="439"/>
      <c r="I50" s="439"/>
      <c r="J50" s="439"/>
      <c r="K50" s="439"/>
      <c r="L50" s="440"/>
      <c r="N50" s="181"/>
      <c r="O50" s="181"/>
      <c r="P50" s="181"/>
      <c r="Q50" s="181"/>
      <c r="R50" s="181"/>
    </row>
    <row r="51" spans="2:18" ht="6.75" customHeight="1" x14ac:dyDescent="0.25">
      <c r="B51" s="412"/>
      <c r="C51" s="441"/>
      <c r="D51" s="441"/>
      <c r="E51" s="441"/>
      <c r="F51" s="441"/>
      <c r="G51" s="441"/>
      <c r="H51" s="441"/>
      <c r="I51" s="441"/>
      <c r="J51" s="441"/>
      <c r="K51" s="441"/>
      <c r="L51" s="442"/>
      <c r="N51" s="180"/>
      <c r="O51" s="180"/>
      <c r="P51" s="180"/>
      <c r="Q51" s="180"/>
      <c r="R51" s="180"/>
    </row>
    <row r="52" spans="2:18" s="3" customFormat="1" x14ac:dyDescent="0.25">
      <c r="B52" s="411">
        <v>5</v>
      </c>
      <c r="C52" s="401" t="s">
        <v>13</v>
      </c>
      <c r="D52" s="401"/>
      <c r="E52" s="401"/>
      <c r="F52" s="401"/>
      <c r="G52" s="401"/>
      <c r="H52" s="401"/>
      <c r="I52" s="401"/>
      <c r="J52" s="401"/>
      <c r="K52" s="401"/>
      <c r="L52" s="402"/>
      <c r="N52" s="181"/>
      <c r="O52" s="181"/>
      <c r="P52" s="181"/>
      <c r="Q52" s="181"/>
      <c r="R52" s="181"/>
    </row>
    <row r="53" spans="2:18" ht="15" customHeight="1" x14ac:dyDescent="0.25">
      <c r="B53" s="411"/>
      <c r="C53" s="418"/>
      <c r="D53" s="419"/>
      <c r="E53" s="419"/>
      <c r="F53" s="419"/>
      <c r="G53" s="419"/>
      <c r="H53" s="419"/>
      <c r="I53" s="419"/>
      <c r="J53" s="419"/>
      <c r="K53" s="419"/>
      <c r="L53" s="420"/>
      <c r="N53" s="356"/>
      <c r="O53" s="356"/>
      <c r="P53" s="356"/>
      <c r="Q53" s="356"/>
      <c r="R53" s="180"/>
    </row>
    <row r="54" spans="2:18" x14ac:dyDescent="0.25">
      <c r="B54" s="411"/>
      <c r="C54" s="419"/>
      <c r="D54" s="419"/>
      <c r="E54" s="419"/>
      <c r="F54" s="419"/>
      <c r="G54" s="419"/>
      <c r="H54" s="419"/>
      <c r="I54" s="419"/>
      <c r="J54" s="419"/>
      <c r="K54" s="419"/>
      <c r="L54" s="420"/>
      <c r="N54" s="180"/>
      <c r="O54" s="180"/>
      <c r="P54" s="180"/>
      <c r="Q54" s="180"/>
      <c r="R54" s="180"/>
    </row>
    <row r="55" spans="2:18" x14ac:dyDescent="0.25">
      <c r="B55" s="411"/>
      <c r="C55" s="419"/>
      <c r="D55" s="419"/>
      <c r="E55" s="419"/>
      <c r="F55" s="419"/>
      <c r="G55" s="419"/>
      <c r="H55" s="419"/>
      <c r="I55" s="419"/>
      <c r="J55" s="419"/>
      <c r="K55" s="419"/>
      <c r="L55" s="420"/>
      <c r="N55" s="180"/>
      <c r="O55" s="180"/>
      <c r="P55" s="180"/>
      <c r="Q55" s="180"/>
      <c r="R55" s="180"/>
    </row>
    <row r="56" spans="2:18" s="3" customFormat="1" x14ac:dyDescent="0.25">
      <c r="B56" s="411"/>
      <c r="C56" s="419"/>
      <c r="D56" s="419"/>
      <c r="E56" s="419"/>
      <c r="F56" s="419"/>
      <c r="G56" s="419"/>
      <c r="H56" s="419"/>
      <c r="I56" s="419"/>
      <c r="J56" s="419"/>
      <c r="K56" s="419"/>
      <c r="L56" s="420"/>
      <c r="N56" s="181"/>
      <c r="O56" s="181"/>
      <c r="P56" s="181"/>
      <c r="Q56" s="181"/>
      <c r="R56" s="181"/>
    </row>
    <row r="57" spans="2:18" s="3" customFormat="1" x14ac:dyDescent="0.25">
      <c r="B57" s="411"/>
      <c r="C57" s="419"/>
      <c r="D57" s="419"/>
      <c r="E57" s="419"/>
      <c r="F57" s="419"/>
      <c r="G57" s="419"/>
      <c r="H57" s="419"/>
      <c r="I57" s="419"/>
      <c r="J57" s="419"/>
      <c r="K57" s="419"/>
      <c r="L57" s="420"/>
      <c r="N57" s="181"/>
      <c r="O57" s="181"/>
      <c r="P57" s="181"/>
      <c r="Q57" s="181"/>
      <c r="R57" s="181"/>
    </row>
    <row r="58" spans="2:18" s="3" customFormat="1" x14ac:dyDescent="0.25">
      <c r="B58" s="411"/>
      <c r="C58" s="419"/>
      <c r="D58" s="419"/>
      <c r="E58" s="419"/>
      <c r="F58" s="419"/>
      <c r="G58" s="419"/>
      <c r="H58" s="419"/>
      <c r="I58" s="419"/>
      <c r="J58" s="419"/>
      <c r="K58" s="419"/>
      <c r="L58" s="420"/>
      <c r="N58" s="181"/>
      <c r="O58" s="181"/>
      <c r="P58" s="181"/>
      <c r="Q58" s="181"/>
      <c r="R58" s="181"/>
    </row>
    <row r="59" spans="2:18" ht="6.75" customHeight="1" x14ac:dyDescent="0.25">
      <c r="B59" s="412"/>
      <c r="C59" s="433"/>
      <c r="D59" s="433"/>
      <c r="E59" s="433"/>
      <c r="F59" s="433"/>
      <c r="G59" s="433"/>
      <c r="H59" s="433"/>
      <c r="I59" s="433"/>
      <c r="J59" s="433"/>
      <c r="K59" s="433"/>
      <c r="L59" s="434"/>
      <c r="N59" s="180"/>
      <c r="O59" s="180"/>
      <c r="P59" s="180"/>
      <c r="Q59" s="180"/>
      <c r="R59" s="180"/>
    </row>
    <row r="60" spans="2:18" s="3" customFormat="1" x14ac:dyDescent="0.25">
      <c r="B60" s="411">
        <v>6</v>
      </c>
      <c r="C60" s="401" t="s">
        <v>25</v>
      </c>
      <c r="D60" s="401"/>
      <c r="E60" s="401"/>
      <c r="F60" s="401"/>
      <c r="G60" s="401"/>
      <c r="H60" s="401"/>
      <c r="I60" s="401"/>
      <c r="J60" s="401"/>
      <c r="K60" s="401"/>
      <c r="L60" s="402"/>
      <c r="N60" s="181"/>
      <c r="O60" s="181"/>
      <c r="P60" s="181"/>
      <c r="Q60" s="181"/>
      <c r="R60" s="181"/>
    </row>
    <row r="61" spans="2:18" ht="15" customHeight="1" x14ac:dyDescent="0.25">
      <c r="B61" s="411"/>
      <c r="C61" s="418"/>
      <c r="D61" s="419"/>
      <c r="E61" s="419"/>
      <c r="F61" s="419"/>
      <c r="G61" s="419"/>
      <c r="H61" s="419"/>
      <c r="I61" s="419"/>
      <c r="J61" s="419"/>
      <c r="K61" s="419"/>
      <c r="L61" s="420"/>
      <c r="N61" s="180"/>
      <c r="O61" s="180"/>
      <c r="P61" s="180"/>
      <c r="Q61" s="180"/>
      <c r="R61" s="180"/>
    </row>
    <row r="62" spans="2:18" ht="15" customHeight="1" x14ac:dyDescent="0.25">
      <c r="B62" s="411"/>
      <c r="C62" s="419"/>
      <c r="D62" s="419"/>
      <c r="E62" s="419"/>
      <c r="F62" s="419"/>
      <c r="G62" s="419"/>
      <c r="H62" s="419"/>
      <c r="I62" s="419"/>
      <c r="J62" s="419"/>
      <c r="K62" s="419"/>
      <c r="L62" s="420"/>
      <c r="N62" s="180"/>
      <c r="O62" s="180"/>
      <c r="P62" s="180"/>
      <c r="Q62" s="180"/>
      <c r="R62" s="180"/>
    </row>
    <row r="63" spans="2:18" ht="15" customHeight="1" x14ac:dyDescent="0.25">
      <c r="B63" s="411"/>
      <c r="C63" s="419"/>
      <c r="D63" s="419"/>
      <c r="E63" s="419"/>
      <c r="F63" s="419"/>
      <c r="G63" s="419"/>
      <c r="H63" s="419"/>
      <c r="I63" s="419"/>
      <c r="J63" s="419"/>
      <c r="K63" s="419"/>
      <c r="L63" s="420"/>
      <c r="N63" s="180"/>
      <c r="O63" s="180"/>
      <c r="P63" s="180"/>
      <c r="Q63" s="180"/>
      <c r="R63" s="180"/>
    </row>
    <row r="64" spans="2:18" ht="15" customHeight="1" x14ac:dyDescent="0.25">
      <c r="B64" s="411"/>
      <c r="C64" s="419"/>
      <c r="D64" s="419"/>
      <c r="E64" s="419"/>
      <c r="F64" s="419"/>
      <c r="G64" s="419"/>
      <c r="H64" s="419"/>
      <c r="I64" s="419"/>
      <c r="J64" s="419"/>
      <c r="K64" s="419"/>
      <c r="L64" s="420"/>
      <c r="N64" s="180"/>
      <c r="O64" s="180"/>
      <c r="P64" s="180"/>
      <c r="Q64" s="180"/>
      <c r="R64" s="180"/>
    </row>
    <row r="65" spans="2:18" s="3" customFormat="1" ht="15" customHeight="1" x14ac:dyDescent="0.25">
      <c r="B65" s="411"/>
      <c r="C65" s="419"/>
      <c r="D65" s="419"/>
      <c r="E65" s="419"/>
      <c r="F65" s="419"/>
      <c r="G65" s="419"/>
      <c r="H65" s="419"/>
      <c r="I65" s="419"/>
      <c r="J65" s="419"/>
      <c r="K65" s="419"/>
      <c r="L65" s="420"/>
      <c r="N65" s="181"/>
      <c r="O65" s="181"/>
      <c r="P65" s="181"/>
      <c r="Q65" s="181"/>
      <c r="R65" s="181"/>
    </row>
    <row r="66" spans="2:18" s="3" customFormat="1" ht="15" customHeight="1" x14ac:dyDescent="0.25">
      <c r="B66" s="411"/>
      <c r="C66" s="419"/>
      <c r="D66" s="419"/>
      <c r="E66" s="419"/>
      <c r="F66" s="419"/>
      <c r="G66" s="419"/>
      <c r="H66" s="419"/>
      <c r="I66" s="419"/>
      <c r="J66" s="419"/>
      <c r="K66" s="419"/>
      <c r="L66" s="420"/>
      <c r="N66" s="181"/>
      <c r="O66" s="181"/>
      <c r="P66" s="181"/>
      <c r="Q66" s="181"/>
      <c r="R66" s="181"/>
    </row>
    <row r="67" spans="2:18" ht="6.75" customHeight="1" thickBot="1" x14ac:dyDescent="0.3">
      <c r="B67" s="432"/>
      <c r="C67" s="421"/>
      <c r="D67" s="421"/>
      <c r="E67" s="421"/>
      <c r="F67" s="421"/>
      <c r="G67" s="421"/>
      <c r="H67" s="421"/>
      <c r="I67" s="421"/>
      <c r="J67" s="421"/>
      <c r="K67" s="421"/>
      <c r="L67" s="422"/>
      <c r="N67" s="180"/>
      <c r="O67" s="180"/>
      <c r="P67" s="180"/>
      <c r="Q67" s="180"/>
      <c r="R67" s="180"/>
    </row>
    <row r="68" spans="2:18" ht="6.75" customHeight="1" thickBot="1" x14ac:dyDescent="0.3">
      <c r="B68" s="41"/>
      <c r="C68" s="42"/>
      <c r="D68" s="42"/>
      <c r="E68" s="42"/>
      <c r="F68" s="42"/>
      <c r="G68" s="42"/>
      <c r="H68" s="42"/>
      <c r="I68" s="42"/>
      <c r="J68" s="42"/>
      <c r="K68" s="54"/>
      <c r="L68" s="55"/>
      <c r="N68" s="180"/>
      <c r="O68" s="180"/>
      <c r="P68" s="180"/>
      <c r="Q68" s="180"/>
      <c r="R68" s="180"/>
    </row>
    <row r="69" spans="2:18" ht="6.75" customHeight="1" thickBot="1" x14ac:dyDescent="0.3">
      <c r="B69" s="8"/>
      <c r="C69" s="16"/>
      <c r="D69" s="16"/>
      <c r="E69" s="16"/>
      <c r="F69" s="16"/>
      <c r="G69" s="16"/>
      <c r="H69" s="16"/>
      <c r="I69" s="16"/>
      <c r="J69" s="16"/>
      <c r="K69" s="16"/>
      <c r="L69" s="20"/>
      <c r="N69" s="180"/>
      <c r="O69" s="180"/>
      <c r="P69" s="180"/>
      <c r="Q69" s="180"/>
      <c r="R69" s="180"/>
    </row>
    <row r="70" spans="2:18" s="3" customFormat="1" x14ac:dyDescent="0.25">
      <c r="B70" s="17" t="s">
        <v>2</v>
      </c>
      <c r="C70" s="413" t="s">
        <v>3</v>
      </c>
      <c r="D70" s="414"/>
      <c r="E70" s="414"/>
      <c r="F70" s="415"/>
      <c r="G70" s="416" t="s">
        <v>4</v>
      </c>
      <c r="H70" s="416"/>
      <c r="I70" s="416" t="s">
        <v>5</v>
      </c>
      <c r="J70" s="416"/>
      <c r="K70" s="416" t="s">
        <v>6</v>
      </c>
      <c r="L70" s="417"/>
      <c r="N70" s="181"/>
      <c r="O70" s="181"/>
      <c r="P70" s="181"/>
      <c r="Q70" s="181"/>
      <c r="R70" s="181"/>
    </row>
    <row r="71" spans="2:18" ht="15" x14ac:dyDescent="0.25">
      <c r="B71" s="151"/>
      <c r="C71" s="329"/>
      <c r="D71" s="423"/>
      <c r="E71" s="423"/>
      <c r="F71" s="330"/>
      <c r="G71" s="424"/>
      <c r="H71" s="424"/>
      <c r="I71" s="424"/>
      <c r="J71" s="424"/>
      <c r="K71" s="260"/>
      <c r="L71" s="261"/>
      <c r="N71" s="209"/>
      <c r="O71" s="180"/>
      <c r="P71" s="180"/>
      <c r="Q71" s="180"/>
      <c r="R71" s="180"/>
    </row>
    <row r="72" spans="2:18" ht="13.5" thickBot="1" x14ac:dyDescent="0.3">
      <c r="B72" s="152"/>
      <c r="C72" s="425"/>
      <c r="D72" s="426"/>
      <c r="E72" s="426"/>
      <c r="F72" s="427"/>
      <c r="G72" s="428"/>
      <c r="H72" s="429"/>
      <c r="I72" s="428"/>
      <c r="J72" s="429"/>
      <c r="K72" s="430"/>
      <c r="L72" s="431"/>
    </row>
    <row r="73" spans="2:18" ht="6.75" customHeight="1" x14ac:dyDescent="0.25"/>
    <row r="74" spans="2:18" ht="6.75" customHeight="1" x14ac:dyDescent="0.25">
      <c r="D74" s="6"/>
    </row>
    <row r="75" spans="2:18" ht="14.25" customHeight="1" x14ac:dyDescent="0.25">
      <c r="C75" s="6"/>
    </row>
    <row r="76" spans="2:18" ht="29.25" customHeight="1" x14ac:dyDescent="0.25">
      <c r="C76" s="243"/>
      <c r="D76" s="243"/>
      <c r="E76" s="243"/>
      <c r="F76" s="243"/>
      <c r="G76" s="243"/>
      <c r="H76" s="243"/>
      <c r="I76" s="243"/>
      <c r="J76" s="243"/>
      <c r="K76" s="243"/>
      <c r="L76" s="243"/>
    </row>
    <row r="82" spans="2:12" x14ac:dyDescent="0.25">
      <c r="B82" s="4"/>
      <c r="L82" s="2"/>
    </row>
    <row r="83" spans="2:12" x14ac:dyDescent="0.25">
      <c r="B83" s="4"/>
      <c r="L83" s="2"/>
    </row>
    <row r="84" spans="2:12" x14ac:dyDescent="0.25">
      <c r="B84" s="4"/>
      <c r="L84" s="2"/>
    </row>
    <row r="85" spans="2:12" x14ac:dyDescent="0.25">
      <c r="B85" s="4"/>
      <c r="L85" s="2"/>
    </row>
    <row r="86" spans="2:12" x14ac:dyDescent="0.25">
      <c r="B86" s="4"/>
      <c r="L86" s="2"/>
    </row>
    <row r="87" spans="2:12" x14ac:dyDescent="0.25">
      <c r="B87" s="4"/>
      <c r="L87" s="2"/>
    </row>
    <row r="88" spans="2:12" x14ac:dyDescent="0.25">
      <c r="B88" s="4"/>
      <c r="L88" s="2"/>
    </row>
    <row r="89" spans="2:12" x14ac:dyDescent="0.25">
      <c r="B89" s="4"/>
      <c r="L89" s="2"/>
    </row>
    <row r="90" spans="2:12" x14ac:dyDescent="0.25">
      <c r="B90" s="4"/>
      <c r="L90" s="2"/>
    </row>
    <row r="91" spans="2:12" x14ac:dyDescent="0.25">
      <c r="B91" s="4"/>
      <c r="L91" s="2"/>
    </row>
    <row r="92" spans="2:12" x14ac:dyDescent="0.25">
      <c r="B92" s="4"/>
      <c r="L92" s="2"/>
    </row>
    <row r="93" spans="2:12" x14ac:dyDescent="0.25">
      <c r="B93" s="4"/>
      <c r="L93" s="2"/>
    </row>
    <row r="94" spans="2:12" x14ac:dyDescent="0.25">
      <c r="B94" s="4"/>
      <c r="L94" s="2"/>
    </row>
    <row r="95" spans="2:12" x14ac:dyDescent="0.25">
      <c r="B95" s="4"/>
      <c r="L95" s="2"/>
    </row>
    <row r="96" spans="2:12" x14ac:dyDescent="0.25">
      <c r="B96" s="4"/>
      <c r="L96" s="2"/>
    </row>
    <row r="97" spans="2:12" x14ac:dyDescent="0.25">
      <c r="B97" s="4"/>
      <c r="L97" s="2"/>
    </row>
    <row r="98" spans="2:12" x14ac:dyDescent="0.25">
      <c r="B98" s="4"/>
      <c r="L98" s="2"/>
    </row>
    <row r="99" spans="2:12" x14ac:dyDescent="0.25">
      <c r="B99" s="4"/>
      <c r="L99" s="2"/>
    </row>
    <row r="100" spans="2:12" x14ac:dyDescent="0.25">
      <c r="B100" s="4"/>
      <c r="L100" s="2"/>
    </row>
    <row r="101" spans="2:12" x14ac:dyDescent="0.25">
      <c r="B101" s="4"/>
      <c r="L101" s="2"/>
    </row>
    <row r="102" spans="2:12" x14ac:dyDescent="0.25">
      <c r="B102" s="4"/>
      <c r="L102" s="2"/>
    </row>
    <row r="103" spans="2:12" x14ac:dyDescent="0.25">
      <c r="B103" s="4"/>
      <c r="L103" s="2"/>
    </row>
    <row r="104" spans="2:12" x14ac:dyDescent="0.25">
      <c r="B104" s="4"/>
      <c r="L104" s="2"/>
    </row>
    <row r="105" spans="2:12" x14ac:dyDescent="0.25">
      <c r="B105" s="4"/>
      <c r="L105" s="2"/>
    </row>
    <row r="106" spans="2:12" x14ac:dyDescent="0.25">
      <c r="B106" s="4"/>
      <c r="L106" s="2"/>
    </row>
    <row r="107" spans="2:12" x14ac:dyDescent="0.25">
      <c r="B107" s="4"/>
      <c r="L107" s="2"/>
    </row>
    <row r="108" spans="2:12" x14ac:dyDescent="0.25">
      <c r="B108" s="4"/>
      <c r="L108" s="2"/>
    </row>
    <row r="109" spans="2:12" x14ac:dyDescent="0.25">
      <c r="B109" s="4"/>
      <c r="L109" s="2"/>
    </row>
    <row r="110" spans="2:12" x14ac:dyDescent="0.25">
      <c r="B110" s="4"/>
      <c r="L110" s="2"/>
    </row>
    <row r="111" spans="2:12" x14ac:dyDescent="0.25">
      <c r="B111" s="4"/>
      <c r="L111" s="2"/>
    </row>
    <row r="112" spans="2:12" x14ac:dyDescent="0.25">
      <c r="B112" s="4"/>
      <c r="L112" s="2"/>
    </row>
    <row r="113" spans="2:12" x14ac:dyDescent="0.25">
      <c r="B113" s="4"/>
      <c r="L113" s="2"/>
    </row>
    <row r="114" spans="2:12" x14ac:dyDescent="0.25">
      <c r="B114" s="4"/>
      <c r="L114" s="2"/>
    </row>
    <row r="115" spans="2:12" x14ac:dyDescent="0.25">
      <c r="B115" s="4"/>
      <c r="L115" s="2"/>
    </row>
    <row r="116" spans="2:12" x14ac:dyDescent="0.25">
      <c r="B116" s="4"/>
      <c r="L116" s="2"/>
    </row>
    <row r="117" spans="2:12" x14ac:dyDescent="0.25">
      <c r="B117" s="4"/>
      <c r="L117" s="2"/>
    </row>
    <row r="118" spans="2:12" x14ac:dyDescent="0.25">
      <c r="B118" s="4"/>
      <c r="L118" s="2"/>
    </row>
    <row r="119" spans="2:12" ht="13.5" thickBot="1" x14ac:dyDescent="0.3">
      <c r="B119" s="5"/>
      <c r="C119" s="13"/>
      <c r="D119" s="13"/>
      <c r="E119" s="13"/>
      <c r="F119" s="13"/>
      <c r="G119" s="13"/>
      <c r="H119" s="13"/>
      <c r="I119" s="13"/>
      <c r="J119" s="13"/>
      <c r="K119" s="13"/>
      <c r="L119" s="14"/>
    </row>
  </sheetData>
  <sheetProtection algorithmName="SHA-512" hashValue="R/kyCQNKeD9FpLG7cPHZfWAai87ug7VTRp2UFRr/uIObJN6eO+HWLVj3igRSd6qvdbopu85Cf56PP7CwuhzyYQ==" saltValue="SUdOiMDXIjIXXgA7YK5QrA==" spinCount="100000" sheet="1" selectLockedCells="1"/>
  <mergeCells count="52">
    <mergeCell ref="N53:Q53"/>
    <mergeCell ref="N15:U15"/>
    <mergeCell ref="N18:U18"/>
    <mergeCell ref="N37:R37"/>
    <mergeCell ref="N45:Q45"/>
    <mergeCell ref="N7:U7"/>
    <mergeCell ref="N9:U9"/>
    <mergeCell ref="N11:U11"/>
    <mergeCell ref="N13:U13"/>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zoomScaleNormal="100" zoomScaleSheetLayoutView="100" workbookViewId="0">
      <selection activeCell="E29" sqref="E29:F29"/>
    </sheetView>
  </sheetViews>
  <sheetFormatPr defaultColWidth="9.140625" defaultRowHeight="12.75" x14ac:dyDescent="0.2"/>
  <cols>
    <col min="1" max="1" width="2.28515625" style="25" customWidth="1"/>
    <col min="2" max="3" width="19.140625" style="29" customWidth="1"/>
    <col min="4" max="4" width="5.28515625" style="29" customWidth="1"/>
    <col min="5" max="12" width="12" style="29" customWidth="1"/>
    <col min="13" max="13" width="2.28515625" style="26" customWidth="1"/>
    <col min="14" max="16384" width="9.140625" style="30"/>
  </cols>
  <sheetData>
    <row r="1" spans="1:18" s="25" customFormat="1" x14ac:dyDescent="0.2">
      <c r="B1" s="26"/>
      <c r="C1" s="26"/>
      <c r="D1" s="26"/>
      <c r="E1" s="26"/>
      <c r="F1" s="26"/>
      <c r="G1" s="26"/>
      <c r="H1" s="26"/>
      <c r="I1" s="26"/>
      <c r="J1" s="26"/>
      <c r="K1" s="26"/>
      <c r="L1" s="26"/>
      <c r="M1" s="26"/>
    </row>
    <row r="2" spans="1:18" s="1" customFormat="1" x14ac:dyDescent="0.25"/>
    <row r="3" spans="1:18" s="1" customFormat="1" ht="15.75" customHeight="1" x14ac:dyDescent="0.25">
      <c r="B3" s="306" t="s">
        <v>38</v>
      </c>
      <c r="C3" s="306"/>
      <c r="D3" s="306"/>
      <c r="E3" s="306"/>
      <c r="F3" s="306"/>
      <c r="G3" s="306"/>
      <c r="H3" s="306"/>
      <c r="I3" s="306"/>
      <c r="J3" s="306"/>
      <c r="K3" s="306"/>
      <c r="L3" s="306"/>
    </row>
    <row r="4" spans="1:18" s="1" customFormat="1" ht="15" customHeight="1" x14ac:dyDescent="0.25">
      <c r="B4" s="306"/>
      <c r="C4" s="306"/>
      <c r="D4" s="306"/>
      <c r="E4" s="306"/>
      <c r="F4" s="306"/>
      <c r="G4" s="306"/>
      <c r="H4" s="306"/>
      <c r="I4" s="306"/>
      <c r="J4" s="306"/>
      <c r="K4" s="306"/>
      <c r="L4" s="306"/>
    </row>
    <row r="5" spans="1:18" s="1" customFormat="1" ht="19.5" customHeight="1" thickBot="1" x14ac:dyDescent="0.3">
      <c r="B5" s="306"/>
      <c r="C5" s="306"/>
      <c r="D5" s="306"/>
      <c r="E5" s="306"/>
      <c r="F5" s="306"/>
      <c r="G5" s="306"/>
      <c r="H5" s="306"/>
      <c r="I5" s="306"/>
      <c r="J5" s="306"/>
      <c r="K5" s="306"/>
      <c r="L5" s="306"/>
    </row>
    <row r="6" spans="1:18" s="1" customFormat="1" ht="15" customHeight="1" x14ac:dyDescent="0.25">
      <c r="B6" s="403" t="s">
        <v>7</v>
      </c>
      <c r="C6" s="404"/>
      <c r="D6" s="404"/>
      <c r="E6" s="483">
        <f>'Cost Estimate'!E8</f>
        <v>0</v>
      </c>
      <c r="F6" s="484"/>
      <c r="G6" s="484"/>
      <c r="H6" s="484"/>
      <c r="I6" s="484"/>
      <c r="J6" s="484"/>
      <c r="K6" s="484"/>
      <c r="L6" s="485"/>
      <c r="N6" s="356"/>
      <c r="O6" s="356"/>
      <c r="P6" s="356"/>
      <c r="Q6" s="356"/>
      <c r="R6" s="356"/>
    </row>
    <row r="7" spans="1:18" s="1" customFormat="1" ht="6.75" customHeight="1" x14ac:dyDescent="0.25">
      <c r="B7" s="10"/>
      <c r="L7" s="7"/>
    </row>
    <row r="8" spans="1:18" s="1" customFormat="1" ht="15" customHeight="1" x14ac:dyDescent="0.25">
      <c r="B8" s="479" t="s">
        <v>103</v>
      </c>
      <c r="C8" s="297"/>
      <c r="D8" s="297"/>
      <c r="E8" s="480">
        <f>'Cost Estimate'!E10</f>
        <v>0</v>
      </c>
      <c r="F8" s="481"/>
      <c r="G8" s="481"/>
      <c r="H8" s="481"/>
      <c r="I8" s="481"/>
      <c r="J8" s="481"/>
      <c r="K8" s="481"/>
      <c r="L8" s="482"/>
      <c r="N8" s="356"/>
      <c r="O8" s="356"/>
      <c r="P8" s="356"/>
      <c r="Q8" s="356"/>
      <c r="R8" s="356"/>
    </row>
    <row r="9" spans="1:18" s="1" customFormat="1" ht="6.75" customHeight="1" x14ac:dyDescent="0.25">
      <c r="B9" s="10"/>
      <c r="L9" s="7"/>
    </row>
    <row r="10" spans="1:18" s="1" customFormat="1" ht="15" customHeight="1" x14ac:dyDescent="0.25">
      <c r="B10" s="479" t="s">
        <v>82</v>
      </c>
      <c r="C10" s="297"/>
      <c r="D10" s="297"/>
      <c r="E10" s="486">
        <f>SUM('Cost Estimate'!K91:L91)</f>
        <v>0</v>
      </c>
      <c r="F10" s="486"/>
      <c r="G10" s="486"/>
      <c r="H10" s="486"/>
      <c r="I10" s="486"/>
      <c r="J10" s="486"/>
      <c r="K10" s="486"/>
      <c r="L10" s="487"/>
      <c r="N10" s="356"/>
      <c r="O10" s="356"/>
    </row>
    <row r="11" spans="1:18" s="1" customFormat="1" ht="6.75" customHeight="1" x14ac:dyDescent="0.25">
      <c r="B11" s="10"/>
      <c r="L11" s="7"/>
    </row>
    <row r="12" spans="1:18" s="1" customFormat="1" ht="15" customHeight="1" thickBot="1" x14ac:dyDescent="0.3">
      <c r="B12" s="460" t="s">
        <v>39</v>
      </c>
      <c r="C12" s="461"/>
      <c r="D12" s="461"/>
      <c r="E12" s="488">
        <f>SUM('Cost Estimate'!K28:L28)</f>
        <v>0</v>
      </c>
      <c r="F12" s="488"/>
      <c r="G12" s="461" t="s">
        <v>83</v>
      </c>
      <c r="H12" s="461"/>
      <c r="I12" s="461"/>
      <c r="J12" s="461"/>
      <c r="K12" s="461"/>
      <c r="L12" s="489"/>
      <c r="N12" s="356"/>
      <c r="O12" s="356"/>
      <c r="P12" s="356"/>
      <c r="Q12" s="356"/>
      <c r="R12" s="356"/>
    </row>
    <row r="13" spans="1:18" s="1" customFormat="1" ht="6.75" customHeight="1" thickBot="1" x14ac:dyDescent="0.3">
      <c r="B13" s="41"/>
      <c r="C13" s="42"/>
      <c r="D13" s="42"/>
      <c r="E13" s="42"/>
      <c r="F13" s="42"/>
      <c r="G13" s="42"/>
      <c r="H13" s="42"/>
      <c r="I13" s="42"/>
      <c r="J13" s="42"/>
      <c r="K13" s="42"/>
      <c r="L13" s="43"/>
    </row>
    <row r="14" spans="1:18" s="25" customFormat="1" x14ac:dyDescent="0.2">
      <c r="B14" s="44"/>
      <c r="C14" s="35"/>
      <c r="D14" s="35"/>
      <c r="E14" s="35"/>
      <c r="F14" s="35"/>
      <c r="G14" s="35"/>
      <c r="H14" s="35"/>
      <c r="I14" s="35"/>
      <c r="J14" s="35"/>
      <c r="K14" s="35"/>
      <c r="L14" s="36"/>
      <c r="M14" s="26"/>
    </row>
    <row r="15" spans="1:18" s="25" customFormat="1" x14ac:dyDescent="0.2">
      <c r="B15" s="160"/>
      <c r="C15" s="26"/>
      <c r="D15" s="26"/>
      <c r="E15" s="475" t="s">
        <v>104</v>
      </c>
      <c r="F15" s="476"/>
      <c r="G15" s="476"/>
      <c r="H15" s="477"/>
      <c r="I15" s="475" t="s">
        <v>111</v>
      </c>
      <c r="J15" s="476"/>
      <c r="K15" s="476"/>
      <c r="L15" s="478"/>
      <c r="M15" s="26"/>
      <c r="N15" s="28"/>
      <c r="O15" s="28"/>
      <c r="P15" s="28"/>
      <c r="Q15" s="28"/>
      <c r="R15" s="28"/>
    </row>
    <row r="16" spans="1:18" s="28" customFormat="1" ht="58.9" customHeight="1" x14ac:dyDescent="0.2">
      <c r="A16" s="27"/>
      <c r="B16" s="45" t="s">
        <v>34</v>
      </c>
      <c r="C16" s="459" t="s">
        <v>35</v>
      </c>
      <c r="D16" s="459"/>
      <c r="E16" s="459" t="s">
        <v>36</v>
      </c>
      <c r="F16" s="459"/>
      <c r="G16" s="459" t="s">
        <v>129</v>
      </c>
      <c r="H16" s="459"/>
      <c r="I16" s="459" t="s">
        <v>36</v>
      </c>
      <c r="J16" s="459"/>
      <c r="K16" s="459" t="s">
        <v>129</v>
      </c>
      <c r="L16" s="465"/>
      <c r="M16" s="27"/>
      <c r="N16" s="30"/>
      <c r="O16" s="30"/>
      <c r="P16" s="30"/>
      <c r="Q16" s="30"/>
      <c r="R16" s="30"/>
    </row>
    <row r="17" spans="2:12" x14ac:dyDescent="0.2">
      <c r="B17" s="456" t="s">
        <v>26</v>
      </c>
      <c r="C17" s="459" t="s">
        <v>27</v>
      </c>
      <c r="D17" s="459"/>
      <c r="E17" s="452">
        <v>0</v>
      </c>
      <c r="F17" s="452"/>
      <c r="G17" s="453">
        <f>E17</f>
        <v>0</v>
      </c>
      <c r="H17" s="453"/>
      <c r="I17" s="462">
        <v>0</v>
      </c>
      <c r="J17" s="463"/>
      <c r="K17" s="453">
        <f>I17</f>
        <v>0</v>
      </c>
      <c r="L17" s="464"/>
    </row>
    <row r="18" spans="2:12" x14ac:dyDescent="0.2">
      <c r="B18" s="456"/>
      <c r="C18" s="459" t="s">
        <v>28</v>
      </c>
      <c r="D18" s="459"/>
      <c r="E18" s="452">
        <v>0</v>
      </c>
      <c r="F18" s="452"/>
      <c r="G18" s="453">
        <f t="shared" ref="G18:G32" si="0">G17+E18</f>
        <v>0</v>
      </c>
      <c r="H18" s="453"/>
      <c r="I18" s="462">
        <v>0</v>
      </c>
      <c r="J18" s="463"/>
      <c r="K18" s="453">
        <f t="shared" ref="K18:K31" si="1">K17+I18</f>
        <v>0</v>
      </c>
      <c r="L18" s="464"/>
    </row>
    <row r="19" spans="2:12" x14ac:dyDescent="0.2">
      <c r="B19" s="456"/>
      <c r="C19" s="459" t="s">
        <v>29</v>
      </c>
      <c r="D19" s="459"/>
      <c r="E19" s="452">
        <v>0</v>
      </c>
      <c r="F19" s="452"/>
      <c r="G19" s="453">
        <f t="shared" si="0"/>
        <v>0</v>
      </c>
      <c r="H19" s="453"/>
      <c r="I19" s="462">
        <v>0</v>
      </c>
      <c r="J19" s="463"/>
      <c r="K19" s="453">
        <f t="shared" si="1"/>
        <v>0</v>
      </c>
      <c r="L19" s="464"/>
    </row>
    <row r="20" spans="2:12" x14ac:dyDescent="0.2">
      <c r="B20" s="456"/>
      <c r="C20" s="459" t="s">
        <v>30</v>
      </c>
      <c r="D20" s="459"/>
      <c r="E20" s="452">
        <v>0</v>
      </c>
      <c r="F20" s="452"/>
      <c r="G20" s="453">
        <f t="shared" si="0"/>
        <v>0</v>
      </c>
      <c r="H20" s="453"/>
      <c r="I20" s="462">
        <v>0</v>
      </c>
      <c r="J20" s="463"/>
      <c r="K20" s="453">
        <f t="shared" si="1"/>
        <v>0</v>
      </c>
      <c r="L20" s="464"/>
    </row>
    <row r="21" spans="2:12" x14ac:dyDescent="0.2">
      <c r="B21" s="456" t="s">
        <v>33</v>
      </c>
      <c r="C21" s="459" t="s">
        <v>27</v>
      </c>
      <c r="D21" s="459"/>
      <c r="E21" s="452">
        <v>0</v>
      </c>
      <c r="F21" s="452"/>
      <c r="G21" s="453">
        <f t="shared" si="0"/>
        <v>0</v>
      </c>
      <c r="H21" s="453"/>
      <c r="I21" s="462">
        <v>0</v>
      </c>
      <c r="J21" s="463"/>
      <c r="K21" s="453">
        <f t="shared" si="1"/>
        <v>0</v>
      </c>
      <c r="L21" s="464"/>
    </row>
    <row r="22" spans="2:12" x14ac:dyDescent="0.2">
      <c r="B22" s="456"/>
      <c r="C22" s="459" t="s">
        <v>28</v>
      </c>
      <c r="D22" s="459"/>
      <c r="E22" s="452">
        <v>0</v>
      </c>
      <c r="F22" s="452"/>
      <c r="G22" s="453">
        <f t="shared" si="0"/>
        <v>0</v>
      </c>
      <c r="H22" s="453"/>
      <c r="I22" s="462">
        <v>0</v>
      </c>
      <c r="J22" s="463"/>
      <c r="K22" s="453">
        <f t="shared" si="1"/>
        <v>0</v>
      </c>
      <c r="L22" s="464"/>
    </row>
    <row r="23" spans="2:12" x14ac:dyDescent="0.2">
      <c r="B23" s="456"/>
      <c r="C23" s="459" t="s">
        <v>29</v>
      </c>
      <c r="D23" s="459"/>
      <c r="E23" s="452">
        <v>0</v>
      </c>
      <c r="F23" s="452"/>
      <c r="G23" s="453">
        <f t="shared" si="0"/>
        <v>0</v>
      </c>
      <c r="H23" s="453"/>
      <c r="I23" s="462">
        <v>0</v>
      </c>
      <c r="J23" s="463"/>
      <c r="K23" s="453">
        <f t="shared" si="1"/>
        <v>0</v>
      </c>
      <c r="L23" s="464"/>
    </row>
    <row r="24" spans="2:12" x14ac:dyDescent="0.2">
      <c r="B24" s="456"/>
      <c r="C24" s="459" t="s">
        <v>30</v>
      </c>
      <c r="D24" s="459"/>
      <c r="E24" s="452">
        <v>0</v>
      </c>
      <c r="F24" s="452"/>
      <c r="G24" s="453">
        <f t="shared" si="0"/>
        <v>0</v>
      </c>
      <c r="H24" s="453"/>
      <c r="I24" s="462">
        <v>0</v>
      </c>
      <c r="J24" s="463"/>
      <c r="K24" s="453">
        <f t="shared" si="1"/>
        <v>0</v>
      </c>
      <c r="L24" s="464"/>
    </row>
    <row r="25" spans="2:12" x14ac:dyDescent="0.2">
      <c r="B25" s="456" t="s">
        <v>32</v>
      </c>
      <c r="C25" s="459" t="s">
        <v>27</v>
      </c>
      <c r="D25" s="459"/>
      <c r="E25" s="452"/>
      <c r="F25" s="452"/>
      <c r="G25" s="453">
        <f t="shared" si="0"/>
        <v>0</v>
      </c>
      <c r="H25" s="453"/>
      <c r="I25" s="452"/>
      <c r="J25" s="452"/>
      <c r="K25" s="453">
        <f t="shared" si="1"/>
        <v>0</v>
      </c>
      <c r="L25" s="464"/>
    </row>
    <row r="26" spans="2:12" x14ac:dyDescent="0.2">
      <c r="B26" s="456"/>
      <c r="C26" s="459" t="s">
        <v>28</v>
      </c>
      <c r="D26" s="459"/>
      <c r="E26" s="452"/>
      <c r="F26" s="452"/>
      <c r="G26" s="453">
        <f t="shared" si="0"/>
        <v>0</v>
      </c>
      <c r="H26" s="453"/>
      <c r="I26" s="452"/>
      <c r="J26" s="452"/>
      <c r="K26" s="453">
        <f t="shared" si="1"/>
        <v>0</v>
      </c>
      <c r="L26" s="464"/>
    </row>
    <row r="27" spans="2:12" x14ac:dyDescent="0.2">
      <c r="B27" s="456"/>
      <c r="C27" s="459" t="s">
        <v>29</v>
      </c>
      <c r="D27" s="459"/>
      <c r="E27" s="452"/>
      <c r="F27" s="452"/>
      <c r="G27" s="453">
        <f t="shared" si="0"/>
        <v>0</v>
      </c>
      <c r="H27" s="453"/>
      <c r="I27" s="452"/>
      <c r="J27" s="452"/>
      <c r="K27" s="453">
        <f t="shared" si="1"/>
        <v>0</v>
      </c>
      <c r="L27" s="464"/>
    </row>
    <row r="28" spans="2:12" x14ac:dyDescent="0.2">
      <c r="B28" s="456"/>
      <c r="C28" s="459" t="s">
        <v>30</v>
      </c>
      <c r="D28" s="459"/>
      <c r="E28" s="452"/>
      <c r="F28" s="452"/>
      <c r="G28" s="453">
        <f t="shared" si="0"/>
        <v>0</v>
      </c>
      <c r="H28" s="453"/>
      <c r="I28" s="452"/>
      <c r="J28" s="452"/>
      <c r="K28" s="453">
        <f t="shared" si="1"/>
        <v>0</v>
      </c>
      <c r="L28" s="464"/>
    </row>
    <row r="29" spans="2:12" x14ac:dyDescent="0.2">
      <c r="B29" s="456" t="s">
        <v>31</v>
      </c>
      <c r="C29" s="459" t="s">
        <v>27</v>
      </c>
      <c r="D29" s="459"/>
      <c r="E29" s="452"/>
      <c r="F29" s="452"/>
      <c r="G29" s="453">
        <f t="shared" si="0"/>
        <v>0</v>
      </c>
      <c r="H29" s="453"/>
      <c r="I29" s="452"/>
      <c r="J29" s="452"/>
      <c r="K29" s="453">
        <f t="shared" si="1"/>
        <v>0</v>
      </c>
      <c r="L29" s="464"/>
    </row>
    <row r="30" spans="2:12" x14ac:dyDescent="0.2">
      <c r="B30" s="456"/>
      <c r="C30" s="459" t="s">
        <v>28</v>
      </c>
      <c r="D30" s="459"/>
      <c r="E30" s="452"/>
      <c r="F30" s="452"/>
      <c r="G30" s="453">
        <f t="shared" si="0"/>
        <v>0</v>
      </c>
      <c r="H30" s="453"/>
      <c r="I30" s="452"/>
      <c r="J30" s="452"/>
      <c r="K30" s="453">
        <f t="shared" si="1"/>
        <v>0</v>
      </c>
      <c r="L30" s="464"/>
    </row>
    <row r="31" spans="2:12" x14ac:dyDescent="0.2">
      <c r="B31" s="456"/>
      <c r="C31" s="459" t="s">
        <v>29</v>
      </c>
      <c r="D31" s="459"/>
      <c r="E31" s="452"/>
      <c r="F31" s="452"/>
      <c r="G31" s="453">
        <f t="shared" si="0"/>
        <v>0</v>
      </c>
      <c r="H31" s="453"/>
      <c r="I31" s="452"/>
      <c r="J31" s="452"/>
      <c r="K31" s="453">
        <f t="shared" si="1"/>
        <v>0</v>
      </c>
      <c r="L31" s="464"/>
    </row>
    <row r="32" spans="2:12" x14ac:dyDescent="0.2">
      <c r="B32" s="457"/>
      <c r="C32" s="458" t="s">
        <v>30</v>
      </c>
      <c r="D32" s="458"/>
      <c r="E32" s="454"/>
      <c r="F32" s="454"/>
      <c r="G32" s="455">
        <f t="shared" si="0"/>
        <v>0</v>
      </c>
      <c r="H32" s="455"/>
      <c r="I32" s="454"/>
      <c r="J32" s="454"/>
      <c r="K32" s="455">
        <f>K31+I32</f>
        <v>0</v>
      </c>
      <c r="L32" s="472"/>
    </row>
    <row r="33" spans="2:12" x14ac:dyDescent="0.2">
      <c r="B33" s="46"/>
      <c r="C33" s="18"/>
      <c r="D33" s="18"/>
      <c r="E33" s="18"/>
      <c r="F33" s="18"/>
      <c r="G33" s="18"/>
      <c r="H33" s="18"/>
      <c r="I33" s="47"/>
      <c r="J33" s="47"/>
      <c r="K33" s="47"/>
      <c r="L33" s="48"/>
    </row>
    <row r="34" spans="2:12" x14ac:dyDescent="0.2">
      <c r="B34" s="46"/>
      <c r="C34" s="18"/>
      <c r="D34" s="18"/>
      <c r="E34" s="18"/>
      <c r="F34" s="18"/>
      <c r="G34" s="18"/>
      <c r="H34" s="18"/>
      <c r="I34" s="47"/>
      <c r="J34" s="47"/>
      <c r="K34" s="47"/>
      <c r="L34" s="48"/>
    </row>
    <row r="35" spans="2:12" x14ac:dyDescent="0.2">
      <c r="B35" s="46"/>
      <c r="C35" s="18"/>
      <c r="D35" s="18"/>
      <c r="E35" s="18"/>
      <c r="F35" s="18"/>
      <c r="G35" s="18"/>
      <c r="H35" s="18"/>
      <c r="I35" s="47"/>
      <c r="J35" s="47"/>
      <c r="K35" s="47"/>
      <c r="L35" s="48"/>
    </row>
    <row r="36" spans="2:12" x14ac:dyDescent="0.2">
      <c r="B36" s="46"/>
      <c r="C36" s="18"/>
      <c r="D36" s="18"/>
      <c r="E36" s="18"/>
      <c r="F36" s="18"/>
      <c r="G36" s="18"/>
      <c r="H36" s="18"/>
      <c r="I36" s="47"/>
      <c r="J36" s="47"/>
      <c r="K36" s="47"/>
      <c r="L36" s="48"/>
    </row>
    <row r="37" spans="2:12" x14ac:dyDescent="0.2">
      <c r="B37" s="46"/>
      <c r="C37" s="18"/>
      <c r="D37" s="18"/>
      <c r="E37" s="18"/>
      <c r="F37" s="18"/>
      <c r="G37" s="18"/>
      <c r="H37" s="18"/>
      <c r="I37" s="47"/>
      <c r="J37" s="47"/>
      <c r="K37" s="47"/>
      <c r="L37" s="48"/>
    </row>
    <row r="38" spans="2:12" x14ac:dyDescent="0.2">
      <c r="B38" s="46"/>
      <c r="C38" s="18"/>
      <c r="D38" s="18"/>
      <c r="E38" s="18"/>
      <c r="F38" s="18"/>
      <c r="G38" s="18"/>
      <c r="H38" s="18"/>
      <c r="I38" s="47"/>
      <c r="J38" s="47"/>
      <c r="K38" s="47"/>
      <c r="L38" s="48"/>
    </row>
    <row r="39" spans="2:12" x14ac:dyDescent="0.2">
      <c r="B39" s="46"/>
      <c r="C39" s="18"/>
      <c r="D39" s="18"/>
      <c r="E39" s="18"/>
      <c r="F39" s="18"/>
      <c r="G39" s="18"/>
      <c r="H39" s="18"/>
      <c r="I39" s="47"/>
      <c r="J39" s="47"/>
      <c r="K39" s="47"/>
      <c r="L39" s="48"/>
    </row>
    <row r="40" spans="2:12" x14ac:dyDescent="0.2">
      <c r="B40" s="46"/>
      <c r="C40" s="18"/>
      <c r="D40" s="18"/>
      <c r="E40" s="18"/>
      <c r="F40" s="18"/>
      <c r="G40" s="18"/>
      <c r="H40" s="18"/>
      <c r="I40" s="47"/>
      <c r="J40" s="47"/>
      <c r="K40" s="47"/>
      <c r="L40" s="48"/>
    </row>
    <row r="41" spans="2:12" x14ac:dyDescent="0.2">
      <c r="B41" s="46"/>
      <c r="C41" s="18"/>
      <c r="D41" s="18"/>
      <c r="E41" s="18"/>
      <c r="F41" s="18"/>
      <c r="G41" s="18"/>
      <c r="H41" s="18"/>
      <c r="I41" s="47"/>
      <c r="J41" s="47"/>
      <c r="K41" s="47"/>
      <c r="L41" s="48"/>
    </row>
    <row r="42" spans="2:12" x14ac:dyDescent="0.2">
      <c r="B42" s="46"/>
      <c r="C42" s="18"/>
      <c r="D42" s="18"/>
      <c r="E42" s="18"/>
      <c r="F42" s="18"/>
      <c r="G42" s="18"/>
      <c r="H42" s="18"/>
      <c r="I42" s="47"/>
      <c r="J42" s="47"/>
      <c r="K42" s="47"/>
      <c r="L42" s="48"/>
    </row>
    <row r="43" spans="2:12" x14ac:dyDescent="0.2">
      <c r="B43" s="46"/>
      <c r="C43" s="18"/>
      <c r="D43" s="18"/>
      <c r="E43" s="18"/>
      <c r="F43" s="18"/>
      <c r="G43" s="18"/>
      <c r="H43" s="18"/>
      <c r="I43" s="47"/>
      <c r="J43" s="47"/>
      <c r="K43" s="47"/>
      <c r="L43" s="48"/>
    </row>
    <row r="44" spans="2:12" x14ac:dyDescent="0.2">
      <c r="B44" s="46"/>
      <c r="C44" s="18"/>
      <c r="D44" s="18"/>
      <c r="E44" s="18"/>
      <c r="F44" s="18"/>
      <c r="G44" s="18"/>
      <c r="H44" s="18"/>
      <c r="I44" s="47"/>
      <c r="J44" s="47"/>
      <c r="K44" s="47"/>
      <c r="L44" s="48"/>
    </row>
    <row r="45" spans="2:12" x14ac:dyDescent="0.2">
      <c r="B45" s="46"/>
      <c r="C45" s="18"/>
      <c r="D45" s="18"/>
      <c r="E45" s="18"/>
      <c r="F45" s="18"/>
      <c r="G45" s="18"/>
      <c r="H45" s="18"/>
      <c r="I45" s="47"/>
      <c r="J45" s="47"/>
      <c r="K45" s="47"/>
      <c r="L45" s="48"/>
    </row>
    <row r="46" spans="2:12" x14ac:dyDescent="0.2">
      <c r="B46" s="46"/>
      <c r="C46" s="18"/>
      <c r="D46" s="18"/>
      <c r="E46" s="18"/>
      <c r="F46" s="18"/>
      <c r="G46" s="18"/>
      <c r="H46" s="18"/>
      <c r="I46" s="47"/>
      <c r="J46" s="47"/>
      <c r="K46" s="47"/>
      <c r="L46" s="48"/>
    </row>
    <row r="47" spans="2:12" x14ac:dyDescent="0.2">
      <c r="B47" s="46"/>
      <c r="C47" s="18"/>
      <c r="D47" s="18"/>
      <c r="E47" s="18"/>
      <c r="F47" s="18"/>
      <c r="G47" s="18"/>
      <c r="H47" s="18"/>
      <c r="I47" s="47"/>
      <c r="J47" s="47"/>
      <c r="K47" s="47"/>
      <c r="L47" s="48"/>
    </row>
    <row r="48" spans="2:12" x14ac:dyDescent="0.2">
      <c r="B48" s="46"/>
      <c r="C48" s="18"/>
      <c r="D48" s="18"/>
      <c r="E48" s="18"/>
      <c r="F48" s="18"/>
      <c r="G48" s="18"/>
      <c r="H48" s="18"/>
      <c r="I48" s="47"/>
      <c r="J48" s="47"/>
      <c r="K48" s="47"/>
      <c r="L48" s="48"/>
    </row>
    <row r="49" spans="1:13" x14ac:dyDescent="0.2">
      <c r="B49" s="46"/>
      <c r="C49" s="18"/>
      <c r="D49" s="18"/>
      <c r="E49" s="18"/>
      <c r="F49" s="18"/>
      <c r="G49" s="18"/>
      <c r="H49" s="18"/>
      <c r="I49" s="47"/>
      <c r="J49" s="47"/>
      <c r="K49" s="47"/>
      <c r="L49" s="48"/>
    </row>
    <row r="50" spans="1:13" x14ac:dyDescent="0.2">
      <c r="B50" s="46"/>
      <c r="C50" s="18"/>
      <c r="D50" s="18"/>
      <c r="E50" s="18"/>
      <c r="F50" s="18"/>
      <c r="G50" s="18"/>
      <c r="H50" s="18"/>
      <c r="I50" s="47"/>
      <c r="J50" s="47"/>
      <c r="K50" s="47"/>
      <c r="L50" s="48"/>
    </row>
    <row r="51" spans="1:13" x14ac:dyDescent="0.2">
      <c r="B51" s="46"/>
      <c r="C51" s="18"/>
      <c r="D51" s="18"/>
      <c r="E51" s="18"/>
      <c r="F51" s="18"/>
      <c r="G51" s="18"/>
      <c r="H51" s="18"/>
      <c r="I51" s="47"/>
      <c r="J51" s="47"/>
      <c r="K51" s="47"/>
      <c r="L51" s="48"/>
    </row>
    <row r="52" spans="1:13" s="25" customFormat="1" ht="13.5" thickBot="1" x14ac:dyDescent="0.25">
      <c r="B52" s="49"/>
      <c r="C52" s="50"/>
      <c r="D52" s="50"/>
      <c r="E52" s="50"/>
      <c r="F52" s="50"/>
      <c r="G52" s="50"/>
      <c r="H52" s="50"/>
      <c r="I52" s="50"/>
      <c r="J52" s="50"/>
      <c r="K52" s="50"/>
      <c r="L52" s="51"/>
      <c r="M52" s="26"/>
    </row>
    <row r="53" spans="1:13" ht="6.75" customHeight="1" thickBot="1" x14ac:dyDescent="0.25">
      <c r="B53" s="38"/>
      <c r="C53" s="39"/>
      <c r="D53" s="39"/>
      <c r="E53" s="39"/>
      <c r="F53" s="39"/>
      <c r="G53" s="39"/>
      <c r="H53" s="39"/>
      <c r="I53" s="39"/>
      <c r="J53" s="39"/>
      <c r="K53" s="39"/>
      <c r="L53" s="40"/>
    </row>
    <row r="54" spans="1:13" s="33" customFormat="1" x14ac:dyDescent="0.2">
      <c r="A54" s="31"/>
      <c r="B54" s="71" t="s">
        <v>2</v>
      </c>
      <c r="C54" s="474" t="s">
        <v>3</v>
      </c>
      <c r="D54" s="474"/>
      <c r="E54" s="474"/>
      <c r="F54" s="474"/>
      <c r="G54" s="474"/>
      <c r="H54" s="474"/>
      <c r="I54" s="474"/>
      <c r="J54" s="37" t="s">
        <v>40</v>
      </c>
      <c r="K54" s="37" t="s">
        <v>41</v>
      </c>
      <c r="L54" s="72" t="s">
        <v>6</v>
      </c>
      <c r="M54" s="32"/>
    </row>
    <row r="55" spans="1:13" ht="15" customHeight="1" x14ac:dyDescent="0.2">
      <c r="B55" s="153"/>
      <c r="C55" s="473"/>
      <c r="D55" s="473"/>
      <c r="E55" s="473"/>
      <c r="F55" s="473"/>
      <c r="G55" s="473"/>
      <c r="H55" s="473"/>
      <c r="I55" s="473"/>
      <c r="J55" s="154" t="s">
        <v>160</v>
      </c>
      <c r="K55" s="154" t="s">
        <v>161</v>
      </c>
      <c r="L55" s="155">
        <v>43506</v>
      </c>
    </row>
    <row r="56" spans="1:13" x14ac:dyDescent="0.2">
      <c r="B56" s="153"/>
      <c r="C56" s="473"/>
      <c r="D56" s="473"/>
      <c r="E56" s="473"/>
      <c r="F56" s="473"/>
      <c r="G56" s="473"/>
      <c r="H56" s="473"/>
      <c r="I56" s="473"/>
      <c r="J56" s="154"/>
      <c r="K56" s="154"/>
      <c r="L56" s="155"/>
    </row>
    <row r="57" spans="1:13" ht="6.75" customHeight="1" thickBot="1" x14ac:dyDescent="0.25">
      <c r="B57" s="49"/>
      <c r="C57" s="50"/>
      <c r="D57" s="50"/>
      <c r="E57" s="50"/>
      <c r="F57" s="50"/>
      <c r="G57" s="50"/>
      <c r="H57" s="50"/>
      <c r="I57" s="50"/>
      <c r="J57" s="50"/>
      <c r="K57" s="50"/>
      <c r="L57" s="51"/>
    </row>
    <row r="58" spans="1:13" x14ac:dyDescent="0.2">
      <c r="B58" s="34" t="s">
        <v>42</v>
      </c>
      <c r="C58" s="35"/>
      <c r="D58" s="35"/>
      <c r="E58" s="35"/>
      <c r="F58" s="35"/>
      <c r="G58" s="35"/>
      <c r="H58" s="35"/>
      <c r="I58" s="35"/>
      <c r="J58" s="35"/>
      <c r="K58" s="35"/>
      <c r="L58" s="36"/>
    </row>
    <row r="59" spans="1:13" x14ac:dyDescent="0.2">
      <c r="B59" s="466" t="s">
        <v>87</v>
      </c>
      <c r="C59" s="467"/>
      <c r="D59" s="467"/>
      <c r="E59" s="467"/>
      <c r="F59" s="467"/>
      <c r="G59" s="467"/>
      <c r="H59" s="467"/>
      <c r="I59" s="467"/>
      <c r="J59" s="467"/>
      <c r="K59" s="467"/>
      <c r="L59" s="468"/>
    </row>
    <row r="60" spans="1:13" x14ac:dyDescent="0.2">
      <c r="B60" s="466"/>
      <c r="C60" s="467"/>
      <c r="D60" s="467"/>
      <c r="E60" s="467"/>
      <c r="F60" s="467"/>
      <c r="G60" s="467"/>
      <c r="H60" s="467"/>
      <c r="I60" s="467"/>
      <c r="J60" s="467"/>
      <c r="K60" s="467"/>
      <c r="L60" s="468"/>
    </row>
    <row r="61" spans="1:13" x14ac:dyDescent="0.2">
      <c r="B61" s="466"/>
      <c r="C61" s="467"/>
      <c r="D61" s="467"/>
      <c r="E61" s="467"/>
      <c r="F61" s="467"/>
      <c r="G61" s="467"/>
      <c r="H61" s="467"/>
      <c r="I61" s="467"/>
      <c r="J61" s="467"/>
      <c r="K61" s="467"/>
      <c r="L61" s="468"/>
    </row>
    <row r="62" spans="1:13" x14ac:dyDescent="0.2">
      <c r="B62" s="466"/>
      <c r="C62" s="467"/>
      <c r="D62" s="467"/>
      <c r="E62" s="467"/>
      <c r="F62" s="467"/>
      <c r="G62" s="467"/>
      <c r="H62" s="467"/>
      <c r="I62" s="467"/>
      <c r="J62" s="467"/>
      <c r="K62" s="467"/>
      <c r="L62" s="468"/>
    </row>
    <row r="63" spans="1:13" ht="13.5" thickBot="1" x14ac:dyDescent="0.25">
      <c r="B63" s="469"/>
      <c r="C63" s="470"/>
      <c r="D63" s="470"/>
      <c r="E63" s="470"/>
      <c r="F63" s="470"/>
      <c r="G63" s="470"/>
      <c r="H63" s="470"/>
      <c r="I63" s="470"/>
      <c r="J63" s="470"/>
      <c r="K63" s="470"/>
      <c r="L63" s="471"/>
    </row>
    <row r="64" spans="1:13" ht="7.5" customHeight="1" x14ac:dyDescent="0.2"/>
  </sheetData>
  <sheetProtection algorithmName="SHA-512" hashValue="KrYATYCPbwsRaj09ttdkm0fiHEcbKqdML72e4RLWP187ifas6MMbKcK6Xpklt6HkCGKUHAWyMDGGAoXN4bJEyg==" saltValue="MEY8lE9Vn781IZGzHXblSg==" spinCount="100000" sheet="1" selectLockedCells="1"/>
  <mergeCells count="109">
    <mergeCell ref="N6:R6"/>
    <mergeCell ref="N8:R8"/>
    <mergeCell ref="N10:O10"/>
    <mergeCell ref="N12:R12"/>
    <mergeCell ref="E15:H15"/>
    <mergeCell ref="I15:L15"/>
    <mergeCell ref="B8:D8"/>
    <mergeCell ref="E8:L8"/>
    <mergeCell ref="E6:L6"/>
    <mergeCell ref="E10:L10"/>
    <mergeCell ref="E12:F12"/>
    <mergeCell ref="G12:L12"/>
    <mergeCell ref="I25:J25"/>
    <mergeCell ref="C27:D27"/>
    <mergeCell ref="C26:D26"/>
    <mergeCell ref="C25:D25"/>
    <mergeCell ref="E28:F28"/>
    <mergeCell ref="G28:H28"/>
    <mergeCell ref="B3:L5"/>
    <mergeCell ref="B6:D6"/>
    <mergeCell ref="B10:D10"/>
    <mergeCell ref="I23:J23"/>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 ref="I22:J22"/>
    <mergeCell ref="C23:D23"/>
    <mergeCell ref="C22:D22"/>
    <mergeCell ref="K17:L17"/>
    <mergeCell ref="K16:L16"/>
    <mergeCell ref="K19:L19"/>
    <mergeCell ref="K18:L18"/>
    <mergeCell ref="I21:J21"/>
    <mergeCell ref="I20:J20"/>
    <mergeCell ref="G20:H20"/>
    <mergeCell ref="E23:F23"/>
    <mergeCell ref="G23:H23"/>
    <mergeCell ref="B12:D12"/>
    <mergeCell ref="B17:B20"/>
    <mergeCell ref="B21:B24"/>
    <mergeCell ref="C24:D24"/>
    <mergeCell ref="I24:J24"/>
    <mergeCell ref="E22:F22"/>
    <mergeCell ref="G22:H22"/>
    <mergeCell ref="E16:F16"/>
    <mergeCell ref="G16:H16"/>
    <mergeCell ref="E17:F17"/>
    <mergeCell ref="G17:H17"/>
    <mergeCell ref="E18:F18"/>
    <mergeCell ref="G18:H18"/>
    <mergeCell ref="C21:D21"/>
    <mergeCell ref="C20:D20"/>
    <mergeCell ref="C19:D19"/>
    <mergeCell ref="C18:D18"/>
    <mergeCell ref="I19:J19"/>
    <mergeCell ref="I18:J18"/>
    <mergeCell ref="I17:J17"/>
    <mergeCell ref="I16:J16"/>
    <mergeCell ref="C17:D17"/>
    <mergeCell ref="C16:D16"/>
    <mergeCell ref="E20:F20"/>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E24:F24"/>
    <mergeCell ref="G24:H24"/>
    <mergeCell ref="E25:F25"/>
    <mergeCell ref="G25:H25"/>
    <mergeCell ref="E19:F19"/>
    <mergeCell ref="G19:H19"/>
    <mergeCell ref="E21:F21"/>
    <mergeCell ref="G21:H21"/>
    <mergeCell ref="E32:F32"/>
    <mergeCell ref="G32:H32"/>
  </mergeCell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zoomScaleSheetLayoutView="100" workbookViewId="0">
      <selection activeCell="E15" sqref="E15"/>
    </sheetView>
  </sheetViews>
  <sheetFormatPr defaultColWidth="9.140625" defaultRowHeight="14.25" x14ac:dyDescent="0.2"/>
  <cols>
    <col min="1" max="1" width="2.28515625" style="21" customWidth="1"/>
    <col min="2" max="2" width="5.7109375" style="23" customWidth="1"/>
    <col min="3" max="4" width="23.42578125" style="23" customWidth="1"/>
    <col min="5" max="6" width="22.7109375" style="23" customWidth="1"/>
    <col min="7" max="7" width="19.85546875" style="23" customWidth="1"/>
    <col min="8" max="8" width="13.5703125" style="23" customWidth="1"/>
    <col min="9" max="9" width="2.28515625" style="22" customWidth="1"/>
    <col min="10" max="16384" width="9.140625" style="24"/>
  </cols>
  <sheetData>
    <row r="1" spans="1:9" s="21" customFormat="1" x14ac:dyDescent="0.2">
      <c r="B1" s="22"/>
      <c r="C1" s="22"/>
      <c r="D1" s="22"/>
      <c r="E1" s="22"/>
      <c r="F1" s="22"/>
      <c r="G1" s="22"/>
      <c r="H1" s="22"/>
      <c r="I1" s="22"/>
    </row>
    <row r="2" spans="1:9" s="12" customFormat="1" x14ac:dyDescent="0.25"/>
    <row r="3" spans="1:9" s="11" customFormat="1" ht="15.75" customHeight="1" x14ac:dyDescent="0.25">
      <c r="B3" s="306" t="s">
        <v>102</v>
      </c>
      <c r="C3" s="306"/>
      <c r="D3" s="306"/>
      <c r="E3" s="306"/>
      <c r="F3" s="306"/>
      <c r="G3" s="306"/>
      <c r="H3" s="306"/>
    </row>
    <row r="4" spans="1:9" s="12" customFormat="1" ht="15" customHeight="1" x14ac:dyDescent="0.25">
      <c r="B4" s="306"/>
      <c r="C4" s="306"/>
      <c r="D4" s="306"/>
      <c r="E4" s="306"/>
      <c r="F4" s="306"/>
      <c r="G4" s="306"/>
      <c r="H4" s="306"/>
    </row>
    <row r="5" spans="1:9" s="12" customFormat="1" ht="15" customHeight="1" x14ac:dyDescent="0.25">
      <c r="B5" s="306"/>
      <c r="C5" s="306"/>
      <c r="D5" s="306"/>
      <c r="E5" s="306"/>
      <c r="F5" s="306"/>
      <c r="G5" s="306"/>
      <c r="H5" s="306"/>
    </row>
    <row r="6" spans="1:9" s="12" customFormat="1" ht="15" customHeight="1" thickBot="1" x14ac:dyDescent="0.3">
      <c r="B6" s="306"/>
      <c r="C6" s="306"/>
      <c r="D6" s="306"/>
      <c r="E6" s="306"/>
      <c r="F6" s="306"/>
      <c r="G6" s="306"/>
      <c r="H6" s="306"/>
    </row>
    <row r="7" spans="1:9" s="1" customFormat="1" ht="15" customHeight="1" x14ac:dyDescent="0.25">
      <c r="B7" s="497" t="s">
        <v>7</v>
      </c>
      <c r="C7" s="498"/>
      <c r="D7" s="483">
        <f>'Cost Estimate'!E8</f>
        <v>0</v>
      </c>
      <c r="E7" s="484"/>
      <c r="F7" s="484"/>
      <c r="G7" s="484"/>
      <c r="H7" s="485"/>
    </row>
    <row r="8" spans="1:9" s="1" customFormat="1" ht="6.75" customHeight="1" x14ac:dyDescent="0.25">
      <c r="B8" s="10"/>
      <c r="H8" s="7"/>
    </row>
    <row r="9" spans="1:9" s="1" customFormat="1" ht="15" customHeight="1" x14ac:dyDescent="0.25">
      <c r="B9" s="479" t="s">
        <v>103</v>
      </c>
      <c r="C9" s="297"/>
      <c r="D9" s="504">
        <f>'Cost Estimate'!E10</f>
        <v>0</v>
      </c>
      <c r="E9" s="505"/>
      <c r="F9" s="505"/>
      <c r="G9" s="505"/>
      <c r="H9" s="506"/>
    </row>
    <row r="10" spans="1:9" s="1" customFormat="1" ht="6.75" customHeight="1" thickBot="1" x14ac:dyDescent="0.3">
      <c r="B10" s="8"/>
      <c r="C10" s="16"/>
      <c r="D10" s="16"/>
      <c r="E10" s="16"/>
      <c r="F10" s="16"/>
      <c r="G10" s="16"/>
      <c r="H10" s="20"/>
    </row>
    <row r="11" spans="1:9" s="25" customFormat="1" ht="12.75" x14ac:dyDescent="0.2">
      <c r="B11" s="75" t="s">
        <v>107</v>
      </c>
      <c r="C11" s="57"/>
      <c r="D11" s="57"/>
      <c r="E11" s="57"/>
      <c r="F11" s="57"/>
      <c r="G11" s="57"/>
      <c r="H11" s="58"/>
      <c r="I11" s="26"/>
    </row>
    <row r="12" spans="1:9" s="25" customFormat="1" ht="7.5" customHeight="1" x14ac:dyDescent="0.2">
      <c r="B12" s="59"/>
      <c r="C12" s="56"/>
      <c r="D12" s="56"/>
      <c r="E12" s="56"/>
      <c r="F12" s="56"/>
      <c r="G12" s="56"/>
      <c r="H12" s="60"/>
      <c r="I12" s="26"/>
    </row>
    <row r="13" spans="1:9" s="31" customFormat="1" ht="14.25" customHeight="1" x14ac:dyDescent="0.2">
      <c r="B13" s="493" t="s">
        <v>47</v>
      </c>
      <c r="C13" s="459" t="s">
        <v>48</v>
      </c>
      <c r="D13" s="459"/>
      <c r="E13" s="459" t="s">
        <v>104</v>
      </c>
      <c r="F13" s="459" t="s">
        <v>111</v>
      </c>
      <c r="G13" s="499" t="s">
        <v>54</v>
      </c>
      <c r="H13" s="500"/>
      <c r="I13" s="32"/>
    </row>
    <row r="14" spans="1:9" s="28" customFormat="1" ht="12.75" x14ac:dyDescent="0.2">
      <c r="A14" s="27"/>
      <c r="B14" s="493"/>
      <c r="C14" s="459"/>
      <c r="D14" s="459"/>
      <c r="E14" s="459"/>
      <c r="F14" s="459"/>
      <c r="G14" s="73" t="s">
        <v>51</v>
      </c>
      <c r="H14" s="74" t="s">
        <v>12</v>
      </c>
      <c r="I14" s="27"/>
    </row>
    <row r="15" spans="1:9" s="30" customFormat="1" ht="15" customHeight="1" x14ac:dyDescent="0.2">
      <c r="A15" s="25"/>
      <c r="B15" s="61">
        <v>1</v>
      </c>
      <c r="C15" s="408" t="s">
        <v>8</v>
      </c>
      <c r="D15" s="408"/>
      <c r="E15" s="178">
        <v>0</v>
      </c>
      <c r="F15" s="69">
        <f>SUM('Cost Estimate'!K49:L49)</f>
        <v>0</v>
      </c>
      <c r="G15" s="52">
        <f>F15-E15</f>
        <v>0</v>
      </c>
      <c r="H15" s="76">
        <f t="shared" ref="H15:H27" si="0">IF(E15,G15/E15,0)</f>
        <v>0</v>
      </c>
      <c r="I15" s="26"/>
    </row>
    <row r="16" spans="1:9" s="30" customFormat="1" ht="15" customHeight="1" x14ac:dyDescent="0.2">
      <c r="A16" s="25"/>
      <c r="B16" s="61">
        <v>2</v>
      </c>
      <c r="C16" s="408" t="s">
        <v>55</v>
      </c>
      <c r="D16" s="408"/>
      <c r="E16" s="178">
        <v>0</v>
      </c>
      <c r="F16" s="69">
        <f>SUM('Cost Estimate'!K60:L60)</f>
        <v>0</v>
      </c>
      <c r="G16" s="52">
        <f t="shared" ref="G16:G26" si="1">F16-E16</f>
        <v>0</v>
      </c>
      <c r="H16" s="76">
        <f t="shared" si="0"/>
        <v>0</v>
      </c>
      <c r="I16" s="26"/>
    </row>
    <row r="17" spans="1:9" s="30" customFormat="1" ht="15" customHeight="1" x14ac:dyDescent="0.2">
      <c r="A17" s="25"/>
      <c r="B17" s="61">
        <v>3</v>
      </c>
      <c r="C17" s="408" t="s">
        <v>85</v>
      </c>
      <c r="D17" s="408"/>
      <c r="E17" s="178">
        <v>0</v>
      </c>
      <c r="F17" s="69">
        <f>SUM('Cost Estimate'!K64:L64)</f>
        <v>0</v>
      </c>
      <c r="G17" s="52">
        <f t="shared" si="1"/>
        <v>0</v>
      </c>
      <c r="H17" s="76">
        <f t="shared" si="0"/>
        <v>0</v>
      </c>
      <c r="I17" s="26"/>
    </row>
    <row r="18" spans="1:9" s="30" customFormat="1" ht="15" customHeight="1" x14ac:dyDescent="0.2">
      <c r="A18" s="25"/>
      <c r="B18" s="61">
        <v>4</v>
      </c>
      <c r="C18" s="408" t="s">
        <v>13</v>
      </c>
      <c r="D18" s="408"/>
      <c r="E18" s="178">
        <v>0</v>
      </c>
      <c r="F18" s="69">
        <f>SUM('Cost Estimate'!K73:L73)</f>
        <v>0</v>
      </c>
      <c r="G18" s="52">
        <f t="shared" si="1"/>
        <v>0</v>
      </c>
      <c r="H18" s="76">
        <f t="shared" si="0"/>
        <v>0</v>
      </c>
      <c r="I18" s="26"/>
    </row>
    <row r="19" spans="1:9" s="30" customFormat="1" ht="15" customHeight="1" x14ac:dyDescent="0.2">
      <c r="A19" s="25"/>
      <c r="B19" s="61">
        <v>5</v>
      </c>
      <c r="C19" s="408" t="s">
        <v>95</v>
      </c>
      <c r="D19" s="408"/>
      <c r="E19" s="178">
        <v>0</v>
      </c>
      <c r="F19" s="69">
        <f>SUM('Cost Estimate'!K76:L76)</f>
        <v>0</v>
      </c>
      <c r="G19" s="52">
        <f t="shared" ref="G19" si="2">F19-E19</f>
        <v>0</v>
      </c>
      <c r="H19" s="76">
        <f t="shared" si="0"/>
        <v>0</v>
      </c>
      <c r="I19" s="26"/>
    </row>
    <row r="20" spans="1:9" s="30" customFormat="1" ht="15" customHeight="1" x14ac:dyDescent="0.2">
      <c r="A20" s="25"/>
      <c r="B20" s="61">
        <v>6</v>
      </c>
      <c r="C20" s="408" t="s">
        <v>24</v>
      </c>
      <c r="D20" s="408"/>
      <c r="E20" s="178">
        <v>0</v>
      </c>
      <c r="F20" s="69">
        <f>SUM('Cost Estimate'!K77:L77)</f>
        <v>0</v>
      </c>
      <c r="G20" s="52">
        <f t="shared" si="1"/>
        <v>0</v>
      </c>
      <c r="H20" s="76">
        <f t="shared" si="0"/>
        <v>0</v>
      </c>
      <c r="I20" s="26"/>
    </row>
    <row r="21" spans="1:9" s="30" customFormat="1" ht="15" customHeight="1" x14ac:dyDescent="0.2">
      <c r="A21" s="25"/>
      <c r="B21" s="61">
        <v>7</v>
      </c>
      <c r="C21" s="408" t="s">
        <v>89</v>
      </c>
      <c r="D21" s="408"/>
      <c r="E21" s="178">
        <v>0</v>
      </c>
      <c r="F21" s="69">
        <f>SUM('Cost Estimate'!K78:L78)</f>
        <v>0</v>
      </c>
      <c r="G21" s="52">
        <f t="shared" si="1"/>
        <v>0</v>
      </c>
      <c r="H21" s="76">
        <f t="shared" si="0"/>
        <v>0</v>
      </c>
      <c r="I21" s="26"/>
    </row>
    <row r="22" spans="1:9" s="30" customFormat="1" ht="15" customHeight="1" x14ac:dyDescent="0.2">
      <c r="A22" s="25"/>
      <c r="B22" s="61">
        <v>8</v>
      </c>
      <c r="C22" s="408" t="s">
        <v>167</v>
      </c>
      <c r="D22" s="408"/>
      <c r="E22" s="178">
        <v>0</v>
      </c>
      <c r="F22" s="69">
        <f>SUM('Cost Estimate'!K79:L79)</f>
        <v>0</v>
      </c>
      <c r="G22" s="52">
        <f t="shared" ref="G22" si="3">F22-E22</f>
        <v>0</v>
      </c>
      <c r="H22" s="76">
        <f t="shared" ref="H22" si="4">IF(E22,G22/E22,0)</f>
        <v>0</v>
      </c>
      <c r="I22" s="26"/>
    </row>
    <row r="23" spans="1:9" s="30" customFormat="1" ht="15" customHeight="1" x14ac:dyDescent="0.2">
      <c r="A23" s="25"/>
      <c r="B23" s="61">
        <v>9</v>
      </c>
      <c r="C23" s="408" t="s">
        <v>84</v>
      </c>
      <c r="D23" s="408"/>
      <c r="E23" s="69">
        <f>SUM(E15:E22)</f>
        <v>0</v>
      </c>
      <c r="F23" s="69">
        <f>SUM(F15:F22)</f>
        <v>0</v>
      </c>
      <c r="G23" s="52">
        <f t="shared" si="1"/>
        <v>0</v>
      </c>
      <c r="H23" s="76">
        <f t="shared" si="0"/>
        <v>0</v>
      </c>
      <c r="I23" s="26"/>
    </row>
    <row r="24" spans="1:9" s="30" customFormat="1" ht="15" customHeight="1" x14ac:dyDescent="0.2">
      <c r="A24" s="25"/>
      <c r="B24" s="183">
        <v>10</v>
      </c>
      <c r="C24" s="184" t="s">
        <v>162</v>
      </c>
      <c r="D24" s="185"/>
      <c r="E24" s="178">
        <v>0</v>
      </c>
      <c r="F24" s="69">
        <f>SUM('Cost Estimate'!K86:L86)</f>
        <v>0</v>
      </c>
      <c r="G24" s="52">
        <f t="shared" si="1"/>
        <v>0</v>
      </c>
      <c r="H24" s="76">
        <f t="shared" si="0"/>
        <v>0</v>
      </c>
      <c r="I24" s="26"/>
    </row>
    <row r="25" spans="1:9" s="30" customFormat="1" ht="15" customHeight="1" x14ac:dyDescent="0.2">
      <c r="A25" s="25"/>
      <c r="B25" s="183">
        <v>11</v>
      </c>
      <c r="C25" s="184" t="s">
        <v>163</v>
      </c>
      <c r="D25" s="185"/>
      <c r="E25" s="178">
        <v>0</v>
      </c>
      <c r="F25" s="69">
        <f>SUM('Cost Estimate'!K87:L87)</f>
        <v>0</v>
      </c>
      <c r="G25" s="52">
        <f t="shared" si="1"/>
        <v>0</v>
      </c>
      <c r="H25" s="76">
        <f t="shared" si="0"/>
        <v>0</v>
      </c>
      <c r="I25" s="26"/>
    </row>
    <row r="26" spans="1:9" s="30" customFormat="1" ht="15" customHeight="1" x14ac:dyDescent="0.2">
      <c r="A26" s="25"/>
      <c r="B26" s="183">
        <v>12</v>
      </c>
      <c r="C26" s="501" t="s">
        <v>164</v>
      </c>
      <c r="D26" s="502"/>
      <c r="E26" s="178">
        <v>0</v>
      </c>
      <c r="F26" s="69">
        <f>SUM('Cost Estimate'!K88:L89)</f>
        <v>0</v>
      </c>
      <c r="G26" s="52">
        <f t="shared" si="1"/>
        <v>0</v>
      </c>
      <c r="H26" s="76">
        <f t="shared" si="0"/>
        <v>0</v>
      </c>
      <c r="I26" s="26"/>
    </row>
    <row r="27" spans="1:9" s="30" customFormat="1" ht="15" customHeight="1" x14ac:dyDescent="0.2">
      <c r="A27" s="25"/>
      <c r="B27" s="183">
        <v>13</v>
      </c>
      <c r="C27" s="503" t="s">
        <v>165</v>
      </c>
      <c r="D27" s="502"/>
      <c r="E27" s="186">
        <f>SUM(E23:E26)</f>
        <v>0</v>
      </c>
      <c r="F27" s="187">
        <f>SUM(F23:F26)</f>
        <v>0</v>
      </c>
      <c r="G27" s="188">
        <f>F27-E27</f>
        <v>0</v>
      </c>
      <c r="H27" s="76">
        <f t="shared" si="0"/>
        <v>0</v>
      </c>
      <c r="I27" s="26"/>
    </row>
    <row r="28" spans="1:9" s="25" customFormat="1" ht="6.75" customHeight="1" thickBot="1" x14ac:dyDescent="0.25">
      <c r="B28" s="62"/>
      <c r="C28" s="263"/>
      <c r="D28" s="263"/>
      <c r="E28" s="63"/>
      <c r="F28" s="63"/>
      <c r="G28" s="63"/>
      <c r="H28" s="64"/>
      <c r="I28" s="26"/>
    </row>
    <row r="29" spans="1:9" s="30" customFormat="1" ht="15.75" customHeight="1" x14ac:dyDescent="0.2">
      <c r="A29" s="25"/>
      <c r="B29" s="507" t="s">
        <v>52</v>
      </c>
      <c r="C29" s="508"/>
      <c r="D29" s="508"/>
      <c r="E29" s="508"/>
      <c r="F29" s="508"/>
      <c r="G29" s="508"/>
      <c r="H29" s="509"/>
      <c r="I29" s="26"/>
    </row>
    <row r="30" spans="1:9" s="31" customFormat="1" ht="14.25" customHeight="1" x14ac:dyDescent="0.2">
      <c r="B30" s="493" t="s">
        <v>47</v>
      </c>
      <c r="C30" s="459" t="s">
        <v>48</v>
      </c>
      <c r="D30" s="459"/>
      <c r="E30" s="459" t="s">
        <v>49</v>
      </c>
      <c r="F30" s="459" t="s">
        <v>50</v>
      </c>
      <c r="G30" s="499" t="s">
        <v>54</v>
      </c>
      <c r="H30" s="500"/>
      <c r="I30" s="32"/>
    </row>
    <row r="31" spans="1:9" s="28" customFormat="1" ht="12.75" x14ac:dyDescent="0.2">
      <c r="A31" s="27"/>
      <c r="B31" s="493"/>
      <c r="C31" s="459"/>
      <c r="D31" s="459"/>
      <c r="E31" s="459"/>
      <c r="F31" s="459"/>
      <c r="G31" s="73" t="s">
        <v>37</v>
      </c>
      <c r="H31" s="74" t="s">
        <v>12</v>
      </c>
      <c r="I31" s="27"/>
    </row>
    <row r="32" spans="1:9" s="30" customFormat="1" ht="15" customHeight="1" x14ac:dyDescent="0.2">
      <c r="A32" s="25"/>
      <c r="B32" s="61">
        <v>1</v>
      </c>
      <c r="C32" s="408" t="s">
        <v>53</v>
      </c>
      <c r="D32" s="408"/>
      <c r="E32" s="156">
        <v>0</v>
      </c>
      <c r="F32" s="70">
        <f>SUM('Cost Estimate'!K28:L28)</f>
        <v>0</v>
      </c>
      <c r="G32" s="53">
        <f>F32-E32</f>
        <v>0</v>
      </c>
      <c r="H32" s="76">
        <f>IF(E32,G32/E32,0)</f>
        <v>0</v>
      </c>
      <c r="I32" s="26"/>
    </row>
    <row r="33" spans="1:9" s="30" customFormat="1" ht="6.75" customHeight="1" thickBot="1" x14ac:dyDescent="0.25">
      <c r="A33" s="25"/>
      <c r="B33" s="65"/>
      <c r="C33" s="9"/>
      <c r="D33" s="9"/>
      <c r="E33" s="63"/>
      <c r="F33" s="63"/>
      <c r="G33" s="63"/>
      <c r="H33" s="64"/>
      <c r="I33" s="26"/>
    </row>
    <row r="34" spans="1:9" s="30" customFormat="1" ht="6.75" customHeight="1" x14ac:dyDescent="0.2">
      <c r="A34" s="25"/>
      <c r="B34" s="66"/>
      <c r="C34" s="19"/>
      <c r="D34" s="19"/>
      <c r="E34" s="67"/>
      <c r="F34" s="67"/>
      <c r="G34" s="67"/>
      <c r="H34" s="68"/>
      <c r="I34" s="26"/>
    </row>
    <row r="35" spans="1:9" s="30" customFormat="1" ht="12.75" x14ac:dyDescent="0.2">
      <c r="A35" s="25"/>
      <c r="B35" s="46" t="s">
        <v>46</v>
      </c>
      <c r="C35" s="18"/>
      <c r="D35" s="18"/>
      <c r="E35" s="47"/>
      <c r="F35" s="47"/>
      <c r="G35" s="47"/>
      <c r="H35" s="48"/>
      <c r="I35" s="26"/>
    </row>
    <row r="36" spans="1:9" s="30" customFormat="1" ht="30" customHeight="1" x14ac:dyDescent="0.2">
      <c r="A36" s="25"/>
      <c r="B36" s="491" t="s">
        <v>90</v>
      </c>
      <c r="C36" s="243"/>
      <c r="D36" s="243"/>
      <c r="E36" s="243"/>
      <c r="F36" s="243"/>
      <c r="G36" s="243"/>
      <c r="H36" s="492"/>
      <c r="I36" s="26"/>
    </row>
    <row r="37" spans="1:9" s="30" customFormat="1" ht="15" customHeight="1" x14ac:dyDescent="0.2">
      <c r="A37" s="25"/>
      <c r="B37" s="494"/>
      <c r="C37" s="495"/>
      <c r="D37" s="495"/>
      <c r="E37" s="495"/>
      <c r="F37" s="495"/>
      <c r="G37" s="495"/>
      <c r="H37" s="496"/>
      <c r="I37" s="26"/>
    </row>
    <row r="38" spans="1:9" s="30" customFormat="1" ht="15" customHeight="1" x14ac:dyDescent="0.2">
      <c r="A38" s="25"/>
      <c r="B38" s="494"/>
      <c r="C38" s="495"/>
      <c r="D38" s="495"/>
      <c r="E38" s="495"/>
      <c r="F38" s="495"/>
      <c r="G38" s="495"/>
      <c r="H38" s="496"/>
      <c r="I38" s="26"/>
    </row>
    <row r="39" spans="1:9" s="30" customFormat="1" ht="15" customHeight="1" x14ac:dyDescent="0.2">
      <c r="A39" s="25"/>
      <c r="B39" s="494"/>
      <c r="C39" s="495"/>
      <c r="D39" s="495"/>
      <c r="E39" s="495"/>
      <c r="F39" s="495"/>
      <c r="G39" s="495"/>
      <c r="H39" s="496"/>
      <c r="I39" s="26"/>
    </row>
    <row r="40" spans="1:9" s="30" customFormat="1" ht="15" customHeight="1" x14ac:dyDescent="0.2">
      <c r="A40" s="25"/>
      <c r="B40" s="494"/>
      <c r="C40" s="495"/>
      <c r="D40" s="495"/>
      <c r="E40" s="495"/>
      <c r="F40" s="495"/>
      <c r="G40" s="495"/>
      <c r="H40" s="496"/>
      <c r="I40" s="26"/>
    </row>
    <row r="41" spans="1:9" s="30" customFormat="1" ht="15" customHeight="1" x14ac:dyDescent="0.2">
      <c r="A41" s="25"/>
      <c r="B41" s="494"/>
      <c r="C41" s="495"/>
      <c r="D41" s="495"/>
      <c r="E41" s="495"/>
      <c r="F41" s="495"/>
      <c r="G41" s="495"/>
      <c r="H41" s="496"/>
      <c r="I41" s="26"/>
    </row>
    <row r="42" spans="1:9" s="30" customFormat="1" ht="15" customHeight="1" x14ac:dyDescent="0.2">
      <c r="A42" s="25"/>
      <c r="B42" s="494"/>
      <c r="C42" s="495"/>
      <c r="D42" s="495"/>
      <c r="E42" s="495"/>
      <c r="F42" s="495"/>
      <c r="G42" s="495"/>
      <c r="H42" s="496"/>
      <c r="I42" s="26"/>
    </row>
    <row r="43" spans="1:9" s="30" customFormat="1" ht="15" customHeight="1" x14ac:dyDescent="0.2">
      <c r="A43" s="25"/>
      <c r="B43" s="494"/>
      <c r="C43" s="495"/>
      <c r="D43" s="495"/>
      <c r="E43" s="495"/>
      <c r="F43" s="495"/>
      <c r="G43" s="495"/>
      <c r="H43" s="496"/>
      <c r="I43" s="26"/>
    </row>
    <row r="44" spans="1:9" s="30" customFormat="1" ht="15" customHeight="1" x14ac:dyDescent="0.2">
      <c r="A44" s="25"/>
      <c r="B44" s="494"/>
      <c r="C44" s="495"/>
      <c r="D44" s="495"/>
      <c r="E44" s="495"/>
      <c r="F44" s="495"/>
      <c r="G44" s="495"/>
      <c r="H44" s="496"/>
      <c r="I44" s="26"/>
    </row>
    <row r="45" spans="1:9" s="30" customFormat="1" ht="15" customHeight="1" x14ac:dyDescent="0.2">
      <c r="A45" s="25"/>
      <c r="B45" s="494"/>
      <c r="C45" s="495"/>
      <c r="D45" s="495"/>
      <c r="E45" s="495"/>
      <c r="F45" s="495"/>
      <c r="G45" s="495"/>
      <c r="H45" s="496"/>
      <c r="I45" s="26"/>
    </row>
    <row r="46" spans="1:9" s="30" customFormat="1" ht="15" customHeight="1" x14ac:dyDescent="0.2">
      <c r="A46" s="25"/>
      <c r="B46" s="494"/>
      <c r="C46" s="495"/>
      <c r="D46" s="495"/>
      <c r="E46" s="495"/>
      <c r="F46" s="495"/>
      <c r="G46" s="495"/>
      <c r="H46" s="496"/>
      <c r="I46" s="26"/>
    </row>
    <row r="47" spans="1:9" s="30" customFormat="1" ht="15" customHeight="1" x14ac:dyDescent="0.2">
      <c r="A47" s="25"/>
      <c r="B47" s="494"/>
      <c r="C47" s="495"/>
      <c r="D47" s="495"/>
      <c r="E47" s="495"/>
      <c r="F47" s="495"/>
      <c r="G47" s="495"/>
      <c r="H47" s="496"/>
      <c r="I47" s="26"/>
    </row>
    <row r="48" spans="1:9" s="30" customFormat="1" ht="15" customHeight="1" x14ac:dyDescent="0.2">
      <c r="A48" s="25"/>
      <c r="B48" s="494"/>
      <c r="C48" s="495"/>
      <c r="D48" s="495"/>
      <c r="E48" s="495"/>
      <c r="F48" s="495"/>
      <c r="G48" s="495"/>
      <c r="H48" s="496"/>
      <c r="I48" s="26"/>
    </row>
    <row r="49" spans="1:9" s="25" customFormat="1" ht="15.75" customHeight="1" thickBot="1" x14ac:dyDescent="0.25">
      <c r="B49" s="494"/>
      <c r="C49" s="495"/>
      <c r="D49" s="495"/>
      <c r="E49" s="495"/>
      <c r="F49" s="495"/>
      <c r="G49" s="495"/>
      <c r="H49" s="496"/>
      <c r="I49" s="26"/>
    </row>
    <row r="50" spans="1:9" s="30" customFormat="1" ht="6.75" customHeight="1" thickBot="1" x14ac:dyDescent="0.25">
      <c r="A50" s="25"/>
      <c r="B50" s="38"/>
      <c r="C50" s="39"/>
      <c r="D50" s="39"/>
      <c r="E50" s="39"/>
      <c r="F50" s="39"/>
      <c r="G50" s="39"/>
      <c r="H50" s="40"/>
      <c r="I50" s="26"/>
    </row>
    <row r="51" spans="1:9" s="33" customFormat="1" ht="12.75" x14ac:dyDescent="0.2">
      <c r="A51" s="31"/>
      <c r="B51" s="71" t="s">
        <v>76</v>
      </c>
      <c r="C51" s="474" t="s">
        <v>3</v>
      </c>
      <c r="D51" s="474"/>
      <c r="E51" s="474"/>
      <c r="F51" s="37" t="s">
        <v>40</v>
      </c>
      <c r="G51" s="37" t="s">
        <v>41</v>
      </c>
      <c r="H51" s="72" t="s">
        <v>6</v>
      </c>
      <c r="I51" s="32"/>
    </row>
    <row r="52" spans="1:9" s="30" customFormat="1" ht="15" customHeight="1" x14ac:dyDescent="0.2">
      <c r="A52" s="25"/>
      <c r="B52" s="153"/>
      <c r="C52" s="473"/>
      <c r="D52" s="473"/>
      <c r="E52" s="473"/>
      <c r="F52" s="154"/>
      <c r="G52" s="154"/>
      <c r="H52" s="155"/>
      <c r="I52" s="26"/>
    </row>
    <row r="53" spans="1:9" s="30" customFormat="1" ht="13.5" thickBot="1" x14ac:dyDescent="0.25">
      <c r="A53" s="25"/>
      <c r="B53" s="157"/>
      <c r="C53" s="490"/>
      <c r="D53" s="490"/>
      <c r="E53" s="490"/>
      <c r="F53" s="158"/>
      <c r="G53" s="158"/>
      <c r="H53" s="159"/>
      <c r="I53" s="26"/>
    </row>
    <row r="54" spans="1:9" s="30" customFormat="1" ht="6.75" customHeight="1" x14ac:dyDescent="0.2">
      <c r="A54" s="25"/>
      <c r="B54" s="26"/>
      <c r="C54" s="26"/>
      <c r="D54" s="26"/>
      <c r="E54" s="26"/>
      <c r="F54" s="26"/>
      <c r="G54" s="26"/>
      <c r="H54" s="26"/>
      <c r="I54" s="26"/>
    </row>
    <row r="55" spans="1:9" s="30" customFormat="1" ht="12.75" x14ac:dyDescent="0.2">
      <c r="A55" s="25"/>
      <c r="B55" s="29"/>
      <c r="C55" s="29"/>
      <c r="D55" s="29"/>
      <c r="E55" s="29"/>
      <c r="F55" s="29"/>
      <c r="G55" s="29"/>
      <c r="H55" s="29"/>
      <c r="I55" s="26"/>
    </row>
  </sheetData>
  <sheetProtection algorithmName="SHA-512" hashValue="jyKgVZdjyAcmdul6MxqBytkD2cGr52cqYkY8fBUcH2fHk9zzWEGhanvhNsRh6oqhPN1cQT1I2OBSTx+SmFrA3w==" saltValue="Th/688+E08O9yTZu6I7VQQ==" spinCount="100000" sheet="1" selectLockedCells="1"/>
  <mergeCells count="34">
    <mergeCell ref="C26:D26"/>
    <mergeCell ref="C27:D27"/>
    <mergeCell ref="B3:H6"/>
    <mergeCell ref="F30:F31"/>
    <mergeCell ref="C21:D21"/>
    <mergeCell ref="C20:D20"/>
    <mergeCell ref="C18:D18"/>
    <mergeCell ref="C17:D17"/>
    <mergeCell ref="C28:D28"/>
    <mergeCell ref="C23:D23"/>
    <mergeCell ref="C13:D14"/>
    <mergeCell ref="D9:H9"/>
    <mergeCell ref="D7:H7"/>
    <mergeCell ref="B29:H29"/>
    <mergeCell ref="B9:C9"/>
    <mergeCell ref="B7:C7"/>
    <mergeCell ref="G30:H30"/>
    <mergeCell ref="G13:H13"/>
    <mergeCell ref="C51:E51"/>
    <mergeCell ref="C22:D22"/>
    <mergeCell ref="C52:E52"/>
    <mergeCell ref="C53:E53"/>
    <mergeCell ref="B36:H36"/>
    <mergeCell ref="B13:B14"/>
    <mergeCell ref="B30:B31"/>
    <mergeCell ref="C30:D31"/>
    <mergeCell ref="E30:E31"/>
    <mergeCell ref="C16:D16"/>
    <mergeCell ref="C15:D15"/>
    <mergeCell ref="B37:H49"/>
    <mergeCell ref="F13:F14"/>
    <mergeCell ref="E13:E14"/>
    <mergeCell ref="C32:D32"/>
    <mergeCell ref="C19:D19"/>
  </mergeCells>
  <pageMargins left="0" right="0" top="0" bottom="0" header="0" footer="0"/>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2022-11-23T12:39:06Z</cp:lastPrinted>
  <dcterms:created xsi:type="dcterms:W3CDTF">2018-09-18T07:45:14Z</dcterms:created>
  <dcterms:modified xsi:type="dcterms:W3CDTF">2023-07-31T12:44:56Z</dcterms:modified>
</cp:coreProperties>
</file>