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trlProps/ctrlProp2.xml" ContentType="application/vnd.ms-excel.controlproperties+xml"/>
  <Override PartName="/xl/ctrlProps/ctrlProp3.xml" ContentType="application/vnd.ms-excel.controlproperties+xml"/>
  <Override PartName="/xl/drawings/drawing5.xml" ContentType="application/vnd.openxmlformats-officedocument.drawing+xml"/>
  <Override PartName="/xl/comments3.xml" ContentType="application/vnd.openxmlformats-officedocument.spreadsheetml.comments+xml"/>
  <Override PartName="/xl/drawings/drawing6.xml" ContentType="application/vnd.openxmlformats-officedocument.drawing+xml"/>
  <Override PartName="/xl/ctrlProps/ctrlProp4.xml" ContentType="application/vnd.ms-excel.controlproperties+xml"/>
  <Override PartName="/xl/ctrlProps/ctrlProp5.xml" ContentType="application/vnd.ms-excel.controlproperties+xml"/>
  <Override PartName="/xl/drawings/drawing7.xml" ContentType="application/vnd.openxmlformats-officedocument.drawing+xml"/>
  <Override PartName="/xl/comments4.xml" ContentType="application/vnd.openxmlformats-officedocument.spreadsheetml.comments+xml"/>
  <Override PartName="/xl/drawings/drawing8.xml" ContentType="application/vnd.openxmlformats-officedocument.drawing+xml"/>
  <Override PartName="/xl/ctrlProps/ctrlProp6.xml" ContentType="application/vnd.ms-excel.controlproperties+xml"/>
  <Override PartName="/xl/ctrlProps/ctrlProp7.xml" ContentType="application/vnd.ms-excel.controlproperties+xml"/>
  <Override PartName="/xl/drawings/drawing9.xml" ContentType="application/vnd.openxmlformats-officedocument.drawing+xml"/>
  <Override PartName="/xl/comments5.xml" ContentType="application/vnd.openxmlformats-officedocument.spreadsheetml.comments+xml"/>
  <Override PartName="/xl/drawings/drawing10.xml" ContentType="application/vnd.openxmlformats-officedocument.drawing+xml"/>
  <Override PartName="/xl/ctrlProps/ctrlProp8.xml" ContentType="application/vnd.ms-excel.controlproperties+xml"/>
  <Override PartName="/xl/ctrlProps/ctrlProp9.xml" ContentType="application/vnd.ms-excel.controlproperties+xml"/>
  <Override PartName="/xl/drawings/drawing11.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ollie.fallon\Downloads\Band 2 - Blank\PH2_Concept Development\"/>
    </mc:Choice>
  </mc:AlternateContent>
  <bookViews>
    <workbookView xWindow="0" yWindow="0" windowWidth="28800" windowHeight="12300" tabRatio="950"/>
  </bookViews>
  <sheets>
    <sheet name="Option Comparison Costs" sheetId="1" r:id="rId1"/>
    <sheet name="Option Nr 1" sheetId="2" r:id="rId2"/>
    <sheet name="PCD Summary - Option 1" sheetId="7" r:id="rId3"/>
    <sheet name="Option Nr 2" sheetId="3" r:id="rId4"/>
    <sheet name="PCD Summary - Option 2" sheetId="8" r:id="rId5"/>
    <sheet name="Option Nr 3" sheetId="4" r:id="rId6"/>
    <sheet name="PCD Summary - Option 3" sheetId="9" r:id="rId7"/>
    <sheet name="Option Nr 4" sheetId="5" r:id="rId8"/>
    <sheet name="PCD Summary - Option 4" sheetId="10" r:id="rId9"/>
    <sheet name="Option Nr 5" sheetId="6" r:id="rId10"/>
    <sheet name="PCD Summary - Option 5" sheetId="11" r:id="rId11"/>
  </sheets>
  <definedNames>
    <definedName name="_xlnm.Print_Area" localSheetId="0">'Option Comparison Costs'!$A$1:$O$80</definedName>
    <definedName name="_xlnm.Print_Area" localSheetId="1">'Option Nr 1'!$A$1:$M$80</definedName>
    <definedName name="_xlnm.Print_Area" localSheetId="3">'Option Nr 2'!$A$1:$M$80</definedName>
    <definedName name="_xlnm.Print_Area" localSheetId="5">'Option Nr 3'!$A$1:$M$80</definedName>
    <definedName name="_xlnm.Print_Area" localSheetId="7">'Option Nr 4'!$A$1:$M$80</definedName>
    <definedName name="_xlnm.Print_Area" localSheetId="9">'Option Nr 5'!$A$1:$M$80</definedName>
    <definedName name="_xlnm.Print_Area" localSheetId="2">'PCD Summary - Option 1'!$A$1:$N$36</definedName>
    <definedName name="_xlnm.Print_Area" localSheetId="4">'PCD Summary - Option 2'!#REF!</definedName>
    <definedName name="_xlnm.Print_Area" localSheetId="6">'PCD Summary - Option 3'!#REF!</definedName>
    <definedName name="_xlnm.Print_Area" localSheetId="8">'PCD Summary - Option 4'!#REF!</definedName>
    <definedName name="_xlnm.Print_Area" localSheetId="10">'PCD Summary - Option 5'!#REF!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2" i="11" l="1"/>
  <c r="D12" i="10"/>
  <c r="D12" i="9"/>
  <c r="D12" i="7"/>
  <c r="D12" i="8"/>
  <c r="L14" i="11" l="1"/>
  <c r="D14" i="11"/>
  <c r="L12" i="11"/>
  <c r="L10" i="11"/>
  <c r="D10" i="11"/>
  <c r="D8" i="11"/>
  <c r="L14" i="10"/>
  <c r="D14" i="10"/>
  <c r="L12" i="10"/>
  <c r="L10" i="10"/>
  <c r="D10" i="10"/>
  <c r="D8" i="10"/>
  <c r="L14" i="9"/>
  <c r="D14" i="9"/>
  <c r="L12" i="9"/>
  <c r="L10" i="9"/>
  <c r="D10" i="9"/>
  <c r="D8" i="9"/>
  <c r="L14" i="8"/>
  <c r="D14" i="8"/>
  <c r="L12" i="8"/>
  <c r="L10" i="8"/>
  <c r="D10" i="8"/>
  <c r="D8" i="8"/>
  <c r="E67" i="2" l="1"/>
  <c r="E32" i="1" l="1"/>
  <c r="E33" i="1"/>
  <c r="E34" i="1"/>
  <c r="E35" i="1"/>
  <c r="E36" i="1"/>
  <c r="E37" i="1"/>
  <c r="E38" i="1"/>
  <c r="E39" i="1"/>
  <c r="E40" i="1"/>
  <c r="E44" i="1"/>
  <c r="E46" i="1"/>
  <c r="E42" i="1"/>
  <c r="E43" i="1"/>
  <c r="G32" i="1"/>
  <c r="G33" i="1"/>
  <c r="G34" i="1"/>
  <c r="G35" i="1"/>
  <c r="G36" i="1"/>
  <c r="G37" i="1"/>
  <c r="G38" i="1"/>
  <c r="G39" i="1"/>
  <c r="G40" i="1"/>
  <c r="G41" i="1"/>
  <c r="G42" i="1"/>
  <c r="G43" i="1"/>
  <c r="G44" i="1"/>
  <c r="G45" i="1"/>
  <c r="G46" i="1"/>
  <c r="I32" i="1"/>
  <c r="I33" i="1"/>
  <c r="I34" i="1"/>
  <c r="I35" i="1"/>
  <c r="I36" i="1"/>
  <c r="I37" i="1"/>
  <c r="I38" i="1"/>
  <c r="I39" i="1"/>
  <c r="I40" i="1"/>
  <c r="I41" i="1"/>
  <c r="I42" i="1"/>
  <c r="I43" i="1"/>
  <c r="I44" i="1"/>
  <c r="I45" i="1"/>
  <c r="I46" i="1"/>
  <c r="K32" i="1"/>
  <c r="K33" i="1"/>
  <c r="K34" i="1"/>
  <c r="K35" i="1"/>
  <c r="K36" i="1"/>
  <c r="K37" i="1"/>
  <c r="K38" i="1"/>
  <c r="K39" i="1"/>
  <c r="K40" i="1"/>
  <c r="K41" i="1"/>
  <c r="K42" i="1"/>
  <c r="K43" i="1"/>
  <c r="K44" i="1"/>
  <c r="K45" i="1"/>
  <c r="K46" i="1"/>
  <c r="M32" i="1"/>
  <c r="M33" i="1"/>
  <c r="M34" i="1"/>
  <c r="M35" i="1"/>
  <c r="M36" i="1"/>
  <c r="M37" i="1"/>
  <c r="M38" i="1"/>
  <c r="M39" i="1"/>
  <c r="M40" i="1"/>
  <c r="M41" i="1"/>
  <c r="M42" i="1"/>
  <c r="M43" i="1"/>
  <c r="M44" i="1"/>
  <c r="M45" i="1"/>
  <c r="M46" i="1"/>
  <c r="G48" i="1" l="1"/>
  <c r="K52" i="2"/>
  <c r="I25" i="7" s="1"/>
  <c r="L25" i="7" s="1"/>
  <c r="K40" i="2" l="1"/>
  <c r="I26" i="7" s="1"/>
  <c r="K26" i="7" s="1"/>
  <c r="L26" i="7" s="1"/>
  <c r="K45" i="6"/>
  <c r="I18" i="11" s="1"/>
  <c r="K18" i="11" s="1"/>
  <c r="L18" i="11" s="1"/>
  <c r="K46" i="6"/>
  <c r="I19" i="11" s="1"/>
  <c r="K19" i="11" s="1"/>
  <c r="L19" i="11" s="1"/>
  <c r="K47" i="6"/>
  <c r="I20" i="11" s="1"/>
  <c r="K20" i="11" s="1"/>
  <c r="L20" i="11" s="1"/>
  <c r="K48" i="6"/>
  <c r="I21" i="11" s="1"/>
  <c r="K21" i="11" s="1"/>
  <c r="L21" i="11" s="1"/>
  <c r="K49" i="6"/>
  <c r="I22" i="11" s="1"/>
  <c r="K22" i="11" s="1"/>
  <c r="L22" i="11" s="1"/>
  <c r="K50" i="6"/>
  <c r="I23" i="11" s="1"/>
  <c r="K23" i="11" s="1"/>
  <c r="L23" i="11" s="1"/>
  <c r="K44" i="6"/>
  <c r="I17" i="11" s="1"/>
  <c r="K17" i="11" s="1"/>
  <c r="L17" i="11" s="1"/>
  <c r="K45" i="5"/>
  <c r="I18" i="10" s="1"/>
  <c r="K18" i="10" s="1"/>
  <c r="L18" i="10" s="1"/>
  <c r="K46" i="5"/>
  <c r="I19" i="10" s="1"/>
  <c r="K19" i="10" s="1"/>
  <c r="L19" i="10" s="1"/>
  <c r="K47" i="5"/>
  <c r="I20" i="10" s="1"/>
  <c r="K20" i="10" s="1"/>
  <c r="L20" i="10" s="1"/>
  <c r="K48" i="5"/>
  <c r="I21" i="10" s="1"/>
  <c r="K21" i="10" s="1"/>
  <c r="L21" i="10" s="1"/>
  <c r="K49" i="5"/>
  <c r="I22" i="10" s="1"/>
  <c r="K22" i="10" s="1"/>
  <c r="L22" i="10" s="1"/>
  <c r="K50" i="5"/>
  <c r="I23" i="10" s="1"/>
  <c r="K23" i="10" s="1"/>
  <c r="L23" i="10" s="1"/>
  <c r="K44" i="5"/>
  <c r="I17" i="10" s="1"/>
  <c r="K45" i="4"/>
  <c r="I18" i="9" s="1"/>
  <c r="K18" i="9" s="1"/>
  <c r="L18" i="9" s="1"/>
  <c r="K46" i="4"/>
  <c r="I19" i="9" s="1"/>
  <c r="K19" i="9" s="1"/>
  <c r="L19" i="9" s="1"/>
  <c r="K47" i="4"/>
  <c r="I20" i="9" s="1"/>
  <c r="K20" i="9" s="1"/>
  <c r="L20" i="9" s="1"/>
  <c r="K48" i="4"/>
  <c r="I21" i="9" s="1"/>
  <c r="K21" i="9" s="1"/>
  <c r="L21" i="9" s="1"/>
  <c r="K49" i="4"/>
  <c r="I22" i="9" s="1"/>
  <c r="K22" i="9" s="1"/>
  <c r="L22" i="9" s="1"/>
  <c r="K50" i="4"/>
  <c r="I23" i="9" s="1"/>
  <c r="K23" i="9" s="1"/>
  <c r="L23" i="9" s="1"/>
  <c r="K44" i="4"/>
  <c r="I17" i="9" s="1"/>
  <c r="K17" i="9" s="1"/>
  <c r="L17" i="9" s="1"/>
  <c r="K45" i="3"/>
  <c r="I18" i="8" s="1"/>
  <c r="K18" i="8" s="1"/>
  <c r="L18" i="8" s="1"/>
  <c r="K46" i="3"/>
  <c r="I19" i="8" s="1"/>
  <c r="K19" i="8" s="1"/>
  <c r="L19" i="8" s="1"/>
  <c r="K47" i="3"/>
  <c r="I20" i="8" s="1"/>
  <c r="K20" i="8" s="1"/>
  <c r="L20" i="8" s="1"/>
  <c r="K48" i="3"/>
  <c r="I21" i="8" s="1"/>
  <c r="K21" i="8" s="1"/>
  <c r="L21" i="8" s="1"/>
  <c r="K49" i="3"/>
  <c r="I22" i="8" s="1"/>
  <c r="K22" i="8" s="1"/>
  <c r="L22" i="8" s="1"/>
  <c r="K50" i="3"/>
  <c r="I23" i="8" s="1"/>
  <c r="K23" i="8" s="1"/>
  <c r="L23" i="8" s="1"/>
  <c r="K44" i="3"/>
  <c r="I17" i="8" s="1"/>
  <c r="K45" i="2"/>
  <c r="I18" i="7" s="1"/>
  <c r="K18" i="7" s="1"/>
  <c r="L18" i="7" s="1"/>
  <c r="K46" i="2"/>
  <c r="I19" i="7" s="1"/>
  <c r="K19" i="7" s="1"/>
  <c r="L19" i="7" s="1"/>
  <c r="K47" i="2"/>
  <c r="I20" i="7" s="1"/>
  <c r="K20" i="7" s="1"/>
  <c r="L20" i="7" s="1"/>
  <c r="K48" i="2"/>
  <c r="I21" i="7" s="1"/>
  <c r="K21" i="7" s="1"/>
  <c r="L21" i="7" s="1"/>
  <c r="K49" i="2"/>
  <c r="I22" i="7" s="1"/>
  <c r="K22" i="7" s="1"/>
  <c r="L22" i="7" s="1"/>
  <c r="K50" i="2"/>
  <c r="I23" i="7" s="1"/>
  <c r="K23" i="7" s="1"/>
  <c r="L23" i="7" s="1"/>
  <c r="K44" i="2"/>
  <c r="I17" i="7" s="1"/>
  <c r="L14" i="7"/>
  <c r="L12" i="7"/>
  <c r="L10" i="7"/>
  <c r="D14" i="7"/>
  <c r="D10" i="7"/>
  <c r="D8" i="7"/>
  <c r="M17" i="1"/>
  <c r="K17" i="1"/>
  <c r="I17" i="1"/>
  <c r="G17" i="1"/>
  <c r="E17" i="1"/>
  <c r="K17" i="10" l="1"/>
  <c r="L17" i="10" s="1"/>
  <c r="K17" i="8"/>
  <c r="L17" i="8" s="1"/>
  <c r="K17" i="7"/>
  <c r="L17" i="7" s="1"/>
  <c r="K43" i="2"/>
  <c r="K43" i="4"/>
  <c r="K43" i="6"/>
  <c r="K43" i="5"/>
  <c r="K43" i="3"/>
  <c r="E67" i="6"/>
  <c r="E67" i="5"/>
  <c r="E67" i="4"/>
  <c r="E67" i="3"/>
  <c r="M25" i="1" l="1"/>
  <c r="M24" i="1"/>
  <c r="M23" i="1"/>
  <c r="M22" i="1"/>
  <c r="M21" i="1"/>
  <c r="K25" i="1"/>
  <c r="K24" i="1"/>
  <c r="K23" i="1"/>
  <c r="K22" i="1"/>
  <c r="K21" i="1"/>
  <c r="I25" i="1"/>
  <c r="I24" i="1"/>
  <c r="I23" i="1"/>
  <c r="I22" i="1"/>
  <c r="I21" i="1"/>
  <c r="G25" i="1"/>
  <c r="G24" i="1"/>
  <c r="G23" i="1"/>
  <c r="G22" i="1"/>
  <c r="G21" i="1"/>
  <c r="E25" i="1"/>
  <c r="E24" i="1"/>
  <c r="E23" i="1"/>
  <c r="E22" i="1"/>
  <c r="E21" i="1"/>
  <c r="E45" i="1" l="1"/>
  <c r="E41" i="1"/>
  <c r="K52" i="6"/>
  <c r="K40" i="6"/>
  <c r="I26" i="11" s="1"/>
  <c r="K26" i="11" s="1"/>
  <c r="L26" i="11" s="1"/>
  <c r="K52" i="5"/>
  <c r="K40" i="5"/>
  <c r="I26" i="10" s="1"/>
  <c r="K26" i="10" s="1"/>
  <c r="L26" i="10" s="1"/>
  <c r="K52" i="4"/>
  <c r="K40" i="4"/>
  <c r="K52" i="3"/>
  <c r="I25" i="8" s="1"/>
  <c r="L25" i="8" s="1"/>
  <c r="K40" i="3"/>
  <c r="I26" i="8" s="1"/>
  <c r="K26" i="8" s="1"/>
  <c r="L26" i="8" s="1"/>
  <c r="M55" i="1" l="1"/>
  <c r="I25" i="11"/>
  <c r="L25" i="11" s="1"/>
  <c r="K55" i="1"/>
  <c r="I25" i="10"/>
  <c r="L25" i="10" s="1"/>
  <c r="I55" i="1"/>
  <c r="I25" i="9"/>
  <c r="L25" i="9" s="1"/>
  <c r="J51" i="4"/>
  <c r="K51" i="4" s="1"/>
  <c r="I24" i="9" s="1"/>
  <c r="I26" i="9"/>
  <c r="K26" i="9" s="1"/>
  <c r="L26" i="9" s="1"/>
  <c r="J51" i="6"/>
  <c r="K51" i="6" s="1"/>
  <c r="I24" i="11" s="1"/>
  <c r="G55" i="1"/>
  <c r="M48" i="1"/>
  <c r="K48" i="1"/>
  <c r="E48" i="1"/>
  <c r="I48" i="1"/>
  <c r="I53" i="1"/>
  <c r="M53" i="1"/>
  <c r="K53" i="1"/>
  <c r="J51" i="5"/>
  <c r="K51" i="5" s="1"/>
  <c r="G53" i="1"/>
  <c r="J51" i="3"/>
  <c r="K51" i="3" s="1"/>
  <c r="K24" i="11" l="1"/>
  <c r="L24" i="11" s="1"/>
  <c r="J58" i="5"/>
  <c r="K58" i="5" s="1"/>
  <c r="I27" i="10" s="1"/>
  <c r="K27" i="10" s="1"/>
  <c r="L27" i="10" s="1"/>
  <c r="I24" i="10"/>
  <c r="K24" i="9"/>
  <c r="L24" i="9" s="1"/>
  <c r="J58" i="3"/>
  <c r="K58" i="3" s="1"/>
  <c r="I24" i="8"/>
  <c r="J58" i="6"/>
  <c r="K58" i="6" s="1"/>
  <c r="I27" i="11" s="1"/>
  <c r="K27" i="11" s="1"/>
  <c r="L27" i="11" s="1"/>
  <c r="J58" i="4"/>
  <c r="K58" i="4" s="1"/>
  <c r="I27" i="9" s="1"/>
  <c r="K27" i="9" s="1"/>
  <c r="L27" i="9" s="1"/>
  <c r="K53" i="4"/>
  <c r="K55" i="4" s="1"/>
  <c r="M54" i="1"/>
  <c r="M57" i="1" s="1"/>
  <c r="K53" i="6"/>
  <c r="K55" i="6" s="1"/>
  <c r="K54" i="1"/>
  <c r="K57" i="1" s="1"/>
  <c r="K53" i="5"/>
  <c r="K55" i="5" s="1"/>
  <c r="I54" i="1"/>
  <c r="I57" i="1" s="1"/>
  <c r="G54" i="1"/>
  <c r="G57" i="1" s="1"/>
  <c r="K53" i="3"/>
  <c r="K55" i="3" s="1"/>
  <c r="J60" i="6" l="1"/>
  <c r="K60" i="6" s="1"/>
  <c r="J60" i="5"/>
  <c r="K60" i="5" s="1"/>
  <c r="K63" i="1" s="1"/>
  <c r="K24" i="10"/>
  <c r="L24" i="10" s="1"/>
  <c r="J60" i="3"/>
  <c r="K60" i="3" s="1"/>
  <c r="I29" i="8" s="1"/>
  <c r="K29" i="8" s="1"/>
  <c r="L29" i="8" s="1"/>
  <c r="K24" i="8"/>
  <c r="L24" i="8" s="1"/>
  <c r="G59" i="1"/>
  <c r="I27" i="8"/>
  <c r="K27" i="8" s="1"/>
  <c r="L27" i="8" s="1"/>
  <c r="J60" i="4"/>
  <c r="K60" i="4" s="1"/>
  <c r="J59" i="6"/>
  <c r="K59" i="6" s="1"/>
  <c r="I28" i="11" s="1"/>
  <c r="K28" i="11" s="1"/>
  <c r="L28" i="11" s="1"/>
  <c r="J59" i="5"/>
  <c r="K59" i="5" s="1"/>
  <c r="J59" i="4"/>
  <c r="K59" i="4" s="1"/>
  <c r="I28" i="9" s="1"/>
  <c r="K28" i="9" s="1"/>
  <c r="L28" i="9" s="1"/>
  <c r="J59" i="3"/>
  <c r="K59" i="3" s="1"/>
  <c r="I28" i="8" s="1"/>
  <c r="K28" i="8" s="1"/>
  <c r="L28" i="8" s="1"/>
  <c r="M59" i="1"/>
  <c r="I59" i="1"/>
  <c r="K59" i="1"/>
  <c r="M63" i="1" l="1"/>
  <c r="I29" i="11"/>
  <c r="K29" i="11" s="1"/>
  <c r="L29" i="11" s="1"/>
  <c r="L32" i="11" s="1"/>
  <c r="I29" i="10"/>
  <c r="K29" i="10" s="1"/>
  <c r="L29" i="10" s="1"/>
  <c r="K61" i="5"/>
  <c r="K64" i="5" s="1"/>
  <c r="K67" i="5" s="1"/>
  <c r="I28" i="10"/>
  <c r="I63" i="1"/>
  <c r="I29" i="9"/>
  <c r="K29" i="9" s="1"/>
  <c r="L29" i="9" s="1"/>
  <c r="L32" i="9" s="1"/>
  <c r="G63" i="1"/>
  <c r="I30" i="8"/>
  <c r="L32" i="8"/>
  <c r="K61" i="6"/>
  <c r="K64" i="6" s="1"/>
  <c r="M61" i="1"/>
  <c r="K61" i="3"/>
  <c r="K64" i="3" s="1"/>
  <c r="K61" i="4"/>
  <c r="K64" i="4" s="1"/>
  <c r="K67" i="4" s="1"/>
  <c r="K61" i="1"/>
  <c r="K65" i="1" s="1"/>
  <c r="K67" i="1" s="1"/>
  <c r="K69" i="1" s="1"/>
  <c r="I61" i="1"/>
  <c r="G61" i="1"/>
  <c r="G65" i="1" s="1"/>
  <c r="M65" i="1" l="1"/>
  <c r="M67" i="1" s="1"/>
  <c r="M69" i="1" s="1"/>
  <c r="I30" i="11"/>
  <c r="K28" i="10"/>
  <c r="L28" i="10" s="1"/>
  <c r="L32" i="10" s="1"/>
  <c r="I30" i="10"/>
  <c r="I65" i="1"/>
  <c r="I67" i="1" s="1"/>
  <c r="I69" i="1" s="1"/>
  <c r="I30" i="9"/>
  <c r="G67" i="1"/>
  <c r="G69" i="1" s="1"/>
  <c r="K67" i="6"/>
  <c r="K67" i="3" l="1"/>
  <c r="E55" i="1" l="1"/>
  <c r="E53" i="1"/>
  <c r="J51" i="2"/>
  <c r="K51" i="2" l="1"/>
  <c r="I24" i="7" s="1"/>
  <c r="K24" i="7" l="1"/>
  <c r="L24" i="7" s="1"/>
  <c r="J58" i="2"/>
  <c r="K58" i="2" s="1"/>
  <c r="I27" i="7" s="1"/>
  <c r="K27" i="7" s="1"/>
  <c r="L27" i="7" s="1"/>
  <c r="K53" i="2"/>
  <c r="K55" i="2" s="1"/>
  <c r="E54" i="1"/>
  <c r="E57" i="1" s="1"/>
  <c r="J60" i="2" l="1"/>
  <c r="K60" i="2" s="1"/>
  <c r="J59" i="2"/>
  <c r="K59" i="2" s="1"/>
  <c r="E59" i="1"/>
  <c r="K61" i="2" l="1"/>
  <c r="I28" i="7"/>
  <c r="E63" i="1"/>
  <c r="I29" i="7"/>
  <c r="K29" i="7" s="1"/>
  <c r="L29" i="7" s="1"/>
  <c r="E61" i="1"/>
  <c r="K28" i="7" l="1"/>
  <c r="L28" i="7" s="1"/>
  <c r="L32" i="7" s="1"/>
  <c r="I30" i="7"/>
  <c r="E65" i="1"/>
  <c r="E67" i="1" s="1"/>
  <c r="E69" i="1" s="1"/>
  <c r="K64" i="2"/>
  <c r="K67" i="2" s="1"/>
</calcChain>
</file>

<file path=xl/comments1.xml><?xml version="1.0" encoding="utf-8"?>
<comments xmlns="http://schemas.openxmlformats.org/spreadsheetml/2006/main">
  <authors>
    <author>Paudraic O'Hagan</author>
  </authors>
  <commentList>
    <comment ref="L14" authorId="0" shapeId="0">
      <text>
        <r>
          <rPr>
            <b/>
            <sz val="9"/>
            <color indexed="81"/>
            <rFont val="Tahoma"/>
            <family val="2"/>
          </rPr>
          <t xml:space="preserve">Estimating Methodology
</t>
        </r>
        <r>
          <rPr>
            <sz val="9"/>
            <color indexed="81"/>
            <rFont val="Tahoma"/>
            <family val="2"/>
          </rPr>
          <t>Period in which prices in the cost estimate relate to (e.g. Q1 2021)</t>
        </r>
        <r>
          <rPr>
            <b/>
            <sz val="9"/>
            <color indexed="81"/>
            <rFont val="Tahoma"/>
            <family val="2"/>
          </rPr>
          <t xml:space="preserve">
</t>
        </r>
      </text>
    </comment>
  </commentList>
</comments>
</file>

<file path=xl/comments2.xml><?xml version="1.0" encoding="utf-8"?>
<comments xmlns="http://schemas.openxmlformats.org/spreadsheetml/2006/main">
  <authors>
    <author>Paudraic O'Hagan</author>
  </authors>
  <commentList>
    <comment ref="L14" authorId="0" shapeId="0">
      <text>
        <r>
          <rPr>
            <b/>
            <sz val="9"/>
            <color indexed="81"/>
            <rFont val="Tahoma"/>
            <family val="2"/>
          </rPr>
          <t xml:space="preserve">Estimating Methodology
</t>
        </r>
        <r>
          <rPr>
            <sz val="9"/>
            <color indexed="81"/>
            <rFont val="Tahoma"/>
            <family val="2"/>
          </rPr>
          <t xml:space="preserve">Period in which prices in the cost estimate relate to (e.g. Q1 2021)
</t>
        </r>
        <r>
          <rPr>
            <b/>
            <sz val="9"/>
            <color indexed="81"/>
            <rFont val="Tahoma"/>
            <family val="2"/>
          </rPr>
          <t xml:space="preserve">
</t>
        </r>
      </text>
    </comment>
  </commentList>
</comments>
</file>

<file path=xl/comments3.xml><?xml version="1.0" encoding="utf-8"?>
<comments xmlns="http://schemas.openxmlformats.org/spreadsheetml/2006/main">
  <authors>
    <author>Paudraic O'Hagan</author>
  </authors>
  <commentList>
    <comment ref="L14" authorId="0" shapeId="0">
      <text>
        <r>
          <rPr>
            <b/>
            <sz val="9"/>
            <color indexed="81"/>
            <rFont val="Tahoma"/>
            <family val="2"/>
          </rPr>
          <t xml:space="preserve">Estimating Methodology
</t>
        </r>
        <r>
          <rPr>
            <sz val="9"/>
            <color indexed="81"/>
            <rFont val="Tahoma"/>
            <family val="2"/>
          </rPr>
          <t xml:space="preserve">Period in which prices in the cost estimate relate to (e.g. Q1 2021)
</t>
        </r>
        <r>
          <rPr>
            <b/>
            <sz val="9"/>
            <color indexed="81"/>
            <rFont val="Tahoma"/>
            <family val="2"/>
          </rPr>
          <t xml:space="preserve">
</t>
        </r>
      </text>
    </comment>
  </commentList>
</comments>
</file>

<file path=xl/comments4.xml><?xml version="1.0" encoding="utf-8"?>
<comments xmlns="http://schemas.openxmlformats.org/spreadsheetml/2006/main">
  <authors>
    <author>Paudraic O'Hagan</author>
  </authors>
  <commentList>
    <comment ref="L14" authorId="0" shapeId="0">
      <text>
        <r>
          <rPr>
            <b/>
            <sz val="9"/>
            <color indexed="81"/>
            <rFont val="Tahoma"/>
            <family val="2"/>
          </rPr>
          <t xml:space="preserve">Estimating Methodology
</t>
        </r>
        <r>
          <rPr>
            <sz val="9"/>
            <color indexed="81"/>
            <rFont val="Tahoma"/>
            <family val="2"/>
          </rPr>
          <t xml:space="preserve">Period in which prices in the cost estimate relate to (e.g. Q1 2021)
</t>
        </r>
        <r>
          <rPr>
            <b/>
            <sz val="9"/>
            <color indexed="81"/>
            <rFont val="Tahoma"/>
            <family val="2"/>
          </rPr>
          <t xml:space="preserve">
</t>
        </r>
      </text>
    </comment>
  </commentList>
</comments>
</file>

<file path=xl/comments5.xml><?xml version="1.0" encoding="utf-8"?>
<comments xmlns="http://schemas.openxmlformats.org/spreadsheetml/2006/main">
  <authors>
    <author>Paudraic O'Hagan</author>
  </authors>
  <commentList>
    <comment ref="L14" authorId="0" shapeId="0">
      <text>
        <r>
          <rPr>
            <b/>
            <sz val="9"/>
            <color indexed="81"/>
            <rFont val="Tahoma"/>
            <family val="2"/>
          </rPr>
          <t xml:space="preserve">Estimating Methodology
</t>
        </r>
        <r>
          <rPr>
            <sz val="9"/>
            <color indexed="81"/>
            <rFont val="Tahoma"/>
            <family val="2"/>
          </rPr>
          <t xml:space="preserve">Period in which prices in the cost estimate relate to (e.g. Q1 2021)
</t>
        </r>
        <r>
          <rPr>
            <b/>
            <sz val="9"/>
            <color indexed="81"/>
            <rFont val="Tahoma"/>
            <family val="2"/>
          </rPr>
          <t xml:space="preserve">
</t>
        </r>
      </text>
    </comment>
  </commentList>
</comments>
</file>

<file path=xl/comments6.xml><?xml version="1.0" encoding="utf-8"?>
<comments xmlns="http://schemas.openxmlformats.org/spreadsheetml/2006/main">
  <authors>
    <author>Paudraic O'Hagan</author>
  </authors>
  <commentList>
    <comment ref="L14" authorId="0" shapeId="0">
      <text>
        <r>
          <rPr>
            <b/>
            <sz val="9"/>
            <color indexed="81"/>
            <rFont val="Tahoma"/>
            <family val="2"/>
          </rPr>
          <t xml:space="preserve">Estimating Methodology
</t>
        </r>
        <r>
          <rPr>
            <sz val="9"/>
            <color indexed="81"/>
            <rFont val="Tahoma"/>
            <family val="2"/>
          </rPr>
          <t xml:space="preserve">Period in which prices in the cost estimate relate to (e.g. Q1 2021)
</t>
        </r>
        <r>
          <rPr>
            <b/>
            <sz val="9"/>
            <color indexed="81"/>
            <rFont val="Tahoma"/>
            <family val="2"/>
          </rPr>
          <t xml:space="preserve">
</t>
        </r>
      </text>
    </comment>
  </commentList>
</comments>
</file>

<file path=xl/sharedStrings.xml><?xml version="1.0" encoding="utf-8"?>
<sst xmlns="http://schemas.openxmlformats.org/spreadsheetml/2006/main" count="784" uniqueCount="146">
  <si>
    <t xml:space="preserve">Sponsoring Agency: </t>
  </si>
  <si>
    <t xml:space="preserve">Title </t>
  </si>
  <si>
    <t>Prepared By</t>
  </si>
  <si>
    <t>Checked By</t>
  </si>
  <si>
    <t>Issue Date</t>
  </si>
  <si>
    <t xml:space="preserve">Project Title: </t>
  </si>
  <si>
    <t xml:space="preserve">Land and Property Costs </t>
  </si>
  <si>
    <t xml:space="preserve">Preparation and Administration Costs </t>
  </si>
  <si>
    <t xml:space="preserve">Project Information </t>
  </si>
  <si>
    <t>Location:</t>
  </si>
  <si>
    <t>Total Mainline Length (m):</t>
  </si>
  <si>
    <t xml:space="preserve">Route Option Number / Reference: </t>
  </si>
  <si>
    <t>Anticipated Programme Duration (Months):</t>
  </si>
  <si>
    <t xml:space="preserve">Total Inflation Allowance </t>
  </si>
  <si>
    <t>Rev</t>
  </si>
  <si>
    <t xml:space="preserve">Note: </t>
  </si>
  <si>
    <t>Date Estimate Prepared:</t>
  </si>
  <si>
    <t xml:space="preserve">Base Date of Estimate: </t>
  </si>
  <si>
    <t>€</t>
  </si>
  <si>
    <t>Mainline Cross-Section Type (Single/Dual):</t>
  </si>
  <si>
    <t>Option Construction Costs</t>
  </si>
  <si>
    <t xml:space="preserve">Option Add-On Costs </t>
  </si>
  <si>
    <t xml:space="preserve">Traffic Management Related Costs </t>
  </si>
  <si>
    <t>Total Rate Per Km (excluding VAT)</t>
  </si>
  <si>
    <t xml:space="preserve">Project / Contract Code: </t>
  </si>
  <si>
    <t>Prepared By (Individual / Organisation):</t>
  </si>
  <si>
    <t xml:space="preserve">Other Relevant Project Information: </t>
  </si>
  <si>
    <t>Other Project Costs</t>
  </si>
  <si>
    <t>Mainline Cross-Section Type:</t>
  </si>
  <si>
    <t>Total Mainline Width (m):</t>
  </si>
  <si>
    <t xml:space="preserve">Land take Required: </t>
  </si>
  <si>
    <t>Potential Start Date:</t>
  </si>
  <si>
    <t>Anticipated Duration:</t>
  </si>
  <si>
    <t xml:space="preserve">Months </t>
  </si>
  <si>
    <t xml:space="preserve">Ref </t>
  </si>
  <si>
    <t xml:space="preserve">Description </t>
  </si>
  <si>
    <t>Total</t>
  </si>
  <si>
    <r>
      <t xml:space="preserve">Construction Costs </t>
    </r>
    <r>
      <rPr>
        <i/>
        <sz val="10"/>
        <color theme="0" tint="-0.34998626667073579"/>
        <rFont val="Lucida Sans"/>
        <family val="2"/>
      </rPr>
      <t xml:space="preserve">(Please provide supplementary information giving detail of costs)   </t>
    </r>
  </si>
  <si>
    <t>Sub-Total A - Construction Costs</t>
  </si>
  <si>
    <t xml:space="preserve">Add-On Costs </t>
  </si>
  <si>
    <t>%</t>
  </si>
  <si>
    <t>Item</t>
  </si>
  <si>
    <t>m2</t>
  </si>
  <si>
    <t xml:space="preserve">Sub-Total B - Add-On Costs </t>
  </si>
  <si>
    <t xml:space="preserve">Adjustments </t>
  </si>
  <si>
    <t xml:space="preserve">Quantity </t>
  </si>
  <si>
    <t>Unit</t>
  </si>
  <si>
    <t xml:space="preserve">Rate </t>
  </si>
  <si>
    <t xml:space="preserve">Total </t>
  </si>
  <si>
    <t>Add Inflation</t>
  </si>
  <si>
    <t>Total Adjustments</t>
  </si>
  <si>
    <t xml:space="preserve">Mainline Length </t>
  </si>
  <si>
    <t>Km</t>
  </si>
  <si>
    <t xml:space="preserve">Rate Per Km (Excluding VAT) </t>
  </si>
  <si>
    <r>
      <t xml:space="preserve">Source of Cost Data </t>
    </r>
    <r>
      <rPr>
        <b/>
        <i/>
        <sz val="10"/>
        <color theme="0" tint="-0.34998626667073579"/>
        <rFont val="Lucida Sans"/>
        <family val="2"/>
      </rPr>
      <t>(Please provide a brief narrative on the source of cost data in the box below)</t>
    </r>
  </si>
  <si>
    <t>Revision</t>
  </si>
  <si>
    <t xml:space="preserve">NOTE: </t>
  </si>
  <si>
    <t>Option Nr 1</t>
  </si>
  <si>
    <t>Option Nr 2</t>
  </si>
  <si>
    <t>Option Nr 3</t>
  </si>
  <si>
    <t>Option Nr 4</t>
  </si>
  <si>
    <t>Route Option Number / Reference:</t>
  </si>
  <si>
    <t>Traffic Impact Rating (DCC Only):</t>
  </si>
  <si>
    <t xml:space="preserve">Total Option Comparison Cost Estimate Exclusive of VAT </t>
  </si>
  <si>
    <t>Option Nr 5</t>
  </si>
  <si>
    <t>Site Clearance</t>
  </si>
  <si>
    <t>Fencing</t>
  </si>
  <si>
    <t>Road Restraint Systems</t>
  </si>
  <si>
    <t>Drainage &amp; Service Ducts</t>
  </si>
  <si>
    <t>Earthworks</t>
  </si>
  <si>
    <t>Pavements</t>
  </si>
  <si>
    <t>Kerbing &amp; Footways</t>
  </si>
  <si>
    <t>Traffic Signs &amp; Road Marking</t>
  </si>
  <si>
    <t>Road Lighting</t>
  </si>
  <si>
    <t>Structural Concrete (including Structures Generally)</t>
  </si>
  <si>
    <t>Accommodation Works</t>
  </si>
  <si>
    <t xml:space="preserve">Works for Statutory Undertakers </t>
  </si>
  <si>
    <t>Landscaping &amp; Ecology</t>
  </si>
  <si>
    <t>Preliminaries including Site Compounds (excluding traffic management)</t>
  </si>
  <si>
    <t>Traffic Signs &amp; Road Markings</t>
  </si>
  <si>
    <t>Structural Concrete (Including Structures Generally)</t>
  </si>
  <si>
    <t>Approving Authority:</t>
  </si>
  <si>
    <t>Total Project Base Costs (A+B)</t>
  </si>
  <si>
    <t>Project Costs</t>
  </si>
  <si>
    <t>Option Comparison Cost Estimate</t>
  </si>
  <si>
    <t xml:space="preserve">Route Description: </t>
  </si>
  <si>
    <t xml:space="preserve">Costs are considered to include allowances for overheads and profit. 
Costs are reflective of costs at the base date stated above. 
VAT is not applicable to all land and property therefore it is not appropriate to apply a uniform percentage. The value associated with VAT on land and property is to be determined on an individual basis and included as a lump sum. </t>
  </si>
  <si>
    <t xml:space="preserve">NOTE: For Band 2 &amp; 3 Projects the activity cost heads presented are the minimum expected for a linear road project and are to be proposed, discussed and agreed in writing with NTA prior to production of the cost estimate. </t>
  </si>
  <si>
    <t xml:space="preserve">Sub-Total A - Construction Costs </t>
  </si>
  <si>
    <t>Sub-Total - Adjustments</t>
  </si>
  <si>
    <t>Sub-Total B - Add-On Costs</t>
  </si>
  <si>
    <t>Total Option Comparison Cost Estimate (excluding VAT)</t>
  </si>
  <si>
    <t xml:space="preserve">Option Comparison Cost Estimate Template </t>
  </si>
  <si>
    <t>Scope &amp; Purpose</t>
  </si>
  <si>
    <t>Concept, Development &amp; Option Selection</t>
  </si>
  <si>
    <t>Preliminary Design</t>
  </si>
  <si>
    <t>Statutory Processes</t>
  </si>
  <si>
    <t>Detailed Design &amp; Procurement</t>
  </si>
  <si>
    <t>Construction &amp; Implementation</t>
  </si>
  <si>
    <t>Close Out &amp; Review</t>
  </si>
  <si>
    <t>Project / Contract Code:</t>
  </si>
  <si>
    <t>Prepared By (Individual &amp; Organisation)</t>
  </si>
  <si>
    <t xml:space="preserve">Approving Authority: </t>
  </si>
  <si>
    <t xml:space="preserve">Date Estimate Prepared: </t>
  </si>
  <si>
    <t>Sponsoring Agency:</t>
  </si>
  <si>
    <t xml:space="preserve">Scope &amp; Purpose        </t>
  </si>
  <si>
    <t xml:space="preserve">Costs are reflective of costs at the base date stated above. 
Costs are considered to include allowances for overheads and profit. </t>
  </si>
  <si>
    <t>Project Control Document Summary 
Option 1</t>
  </si>
  <si>
    <t>Project Control Document Summary 
Option 2</t>
  </si>
  <si>
    <t>Project Control Document Summary 
Option 3</t>
  </si>
  <si>
    <t>Project Control Document Summary 
Option 4</t>
  </si>
  <si>
    <t>Project Control Document Summary 
Option 5</t>
  </si>
  <si>
    <t>PCD Summary</t>
  </si>
  <si>
    <t>1.16.1</t>
  </si>
  <si>
    <t>1.16.2</t>
  </si>
  <si>
    <t>1.16.3</t>
  </si>
  <si>
    <t>1.16.4</t>
  </si>
  <si>
    <t>1.16.5</t>
  </si>
  <si>
    <t>1.16.6</t>
  </si>
  <si>
    <t>1.16.7</t>
  </si>
  <si>
    <t>NOTE: The information below will be auto-generated from the main cost estimate template to obtain the relevant totals in line with the seven costs heads required for inclusion within the project control document.</t>
  </si>
  <si>
    <t xml:space="preserve">Total Contingency Allowance </t>
  </si>
  <si>
    <r>
      <t xml:space="preserve">Add Contingency </t>
    </r>
    <r>
      <rPr>
        <i/>
        <sz val="10"/>
        <color theme="1"/>
        <rFont val="Lucida Sans"/>
        <family val="2"/>
      </rPr>
      <t>(001_B123_CC_CMG)</t>
    </r>
  </si>
  <si>
    <t>abc</t>
  </si>
  <si>
    <t>Footpath</t>
  </si>
  <si>
    <t>item</t>
  </si>
  <si>
    <t>iten</t>
  </si>
  <si>
    <t>HA</t>
  </si>
  <si>
    <t>Per Cent Art Scheme</t>
  </si>
  <si>
    <r>
      <t xml:space="preserve">Per Cent for Art Scheme
</t>
    </r>
    <r>
      <rPr>
        <sz val="10"/>
        <color rgb="FF0070C0"/>
        <rFont val="Lucida Sans"/>
        <family val="2"/>
      </rPr>
      <t>https://publicart.ie/main/commissioning/funding/per-cent-for-art-scheme/</t>
    </r>
  </si>
  <si>
    <t>Sub-Total</t>
  </si>
  <si>
    <t>VAT %</t>
  </si>
  <si>
    <t>VAT Amount</t>
  </si>
  <si>
    <t>Total Incl. VAT</t>
  </si>
  <si>
    <t>Traffic Management</t>
  </si>
  <si>
    <t>Land &amp; Property Costs</t>
  </si>
  <si>
    <t>Construction Costs (Main Contractor)</t>
  </si>
  <si>
    <t>Inflation Allowance (Band 2/3 Only)</t>
  </si>
  <si>
    <t xml:space="preserve">Contingency Allowance </t>
  </si>
  <si>
    <t>Allowance for Arts (%)</t>
  </si>
  <si>
    <t>Sub-Total (Ex.VAT)</t>
  </si>
  <si>
    <t xml:space="preserve">Total Option 1 Cost Estimate (Including VAT) </t>
  </si>
  <si>
    <t xml:space="preserve">Total Option 2 Cost Estimate (Including VAT) </t>
  </si>
  <si>
    <t xml:space="preserve">Total Option 3 - Cost Estimate (Including VAT) </t>
  </si>
  <si>
    <t xml:space="preserve">Total Option 4 - Cost Estimate (Including VAT) </t>
  </si>
  <si>
    <t xml:space="preserve">Total Option 5 - Cost Estimate (Including VAT)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</si>
</sst>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 #,##0.00_-;_-* &quot;-&quot;??_-;_-@_-"/>
    <numFmt numFmtId="164" formatCode="_-&quot;£&quot;* #,##0.00_-;\-&quot;£&quot;* #,##0.00_-;_-&quot;£&quot;* &quot;-&quot;??_-;_-@_-"/>
    <numFmt numFmtId="165" formatCode="[$€-2]\ #,##0.00"/>
    <numFmt numFmtId="166" formatCode="_-[$€-2]\ * #,##0.00_-;\-[$€-2]\ * #,##0.00_-;_-[$€-2]\ * &quot;-&quot;??_-;_-@_-"/>
    <numFmt numFmtId="167" formatCode="dd/mm/yyyy;@"/>
  </numFmts>
  <fonts count="21" x14ac:knownFonts="1">
    <font>
      <sz val="11"/>
      <color theme="1"/>
      <name val="Calibri"/>
      <family val="2"/>
      <scheme val="minor"/>
    </font>
    <font>
      <sz val="11"/>
      <color theme="1"/>
      <name val="Calibri"/>
      <family val="2"/>
      <scheme val="minor"/>
    </font>
    <font>
      <sz val="10"/>
      <color theme="1"/>
      <name val="Lucida Sans"/>
      <family val="2"/>
    </font>
    <font>
      <b/>
      <sz val="10"/>
      <color theme="1"/>
      <name val="Lucida Sans"/>
      <family val="2"/>
    </font>
    <font>
      <b/>
      <u/>
      <sz val="16"/>
      <color rgb="FF3C0A82"/>
      <name val="Lucida Sans"/>
      <family val="2"/>
    </font>
    <font>
      <b/>
      <sz val="10"/>
      <color theme="0"/>
      <name val="Lucida Sans"/>
      <family val="2"/>
    </font>
    <font>
      <sz val="10"/>
      <color theme="0"/>
      <name val="Lucida Sans"/>
      <family val="2"/>
    </font>
    <font>
      <i/>
      <sz val="10"/>
      <color theme="1"/>
      <name val="Lucida Sans"/>
      <family val="2"/>
    </font>
    <font>
      <sz val="8"/>
      <color rgb="FF000000"/>
      <name val="Segoe UI"/>
      <family val="2"/>
    </font>
    <font>
      <i/>
      <sz val="10"/>
      <color theme="0" tint="-0.34998626667073579"/>
      <name val="Lucida Sans"/>
      <family val="2"/>
    </font>
    <font>
      <b/>
      <i/>
      <sz val="10"/>
      <color theme="0" tint="-0.34998626667073579"/>
      <name val="Lucida Sans"/>
      <family val="2"/>
    </font>
    <font>
      <sz val="9"/>
      <color indexed="81"/>
      <name val="Tahoma"/>
      <family val="2"/>
    </font>
    <font>
      <b/>
      <sz val="9"/>
      <color indexed="81"/>
      <name val="Tahoma"/>
      <family val="2"/>
    </font>
    <font>
      <sz val="11"/>
      <color theme="1"/>
      <name val="Lucida Sans"/>
      <family val="2"/>
    </font>
    <font>
      <sz val="10"/>
      <color rgb="FF0070C0"/>
      <name val="Lucida Sans"/>
      <family val="2"/>
    </font>
    <font>
      <sz val="10"/>
      <color rgb="FF0070C0"/>
      <name val="Calibri"/>
      <family val="2"/>
      <scheme val="minor"/>
    </font>
    <font>
      <sz val="11"/>
      <color rgb="FF0070C0"/>
      <name val="Calibri"/>
      <family val="2"/>
      <scheme val="minor"/>
    </font>
    <font>
      <b/>
      <sz val="10"/>
      <color rgb="FF0070C0"/>
      <name val="Lucida Sans"/>
      <family val="2"/>
    </font>
    <font>
      <sz val="10"/>
      <color rgb="FFFF0000"/>
      <name val="Lucida Sans"/>
      <family val="2"/>
    </font>
    <font>
      <b/>
      <sz val="10"/>
      <color rgb="FFFF0000"/>
      <name val="Lucida Sans"/>
      <family val="2"/>
    </font>
    <font>
      <sz val="11"/>
      <color rgb="FF3333CC"/>
      <name val="Calibri"/>
      <family val="2"/>
      <scheme val="minor"/>
    </font>
  </fonts>
  <fills count="5">
    <fill>
      <patternFill patternType="none"/>
    </fill>
    <fill>
      <patternFill patternType="gray125"/>
    </fill>
    <fill>
      <patternFill patternType="solid">
        <fgColor theme="0"/>
        <bgColor indexed="64"/>
      </patternFill>
    </fill>
    <fill>
      <patternFill patternType="solid">
        <fgColor rgb="FFCCC0DA"/>
        <bgColor indexed="64"/>
      </patternFill>
    </fill>
    <fill>
      <patternFill patternType="solid">
        <fgColor rgb="FF3C0A82"/>
        <bgColor indexed="64"/>
      </patternFill>
    </fill>
  </fills>
  <borders count="91">
    <border>
      <left/>
      <right/>
      <top/>
      <bottom/>
      <diagonal/>
    </border>
    <border>
      <left style="medium">
        <color auto="1"/>
      </left>
      <right/>
      <top/>
      <bottom/>
      <diagonal/>
    </border>
    <border>
      <left style="thin">
        <color auto="1"/>
      </left>
      <right style="thin">
        <color auto="1"/>
      </right>
      <top/>
      <bottom/>
      <diagonal/>
    </border>
    <border>
      <left/>
      <right style="thin">
        <color auto="1"/>
      </right>
      <top/>
      <bottom/>
      <diagonal/>
    </border>
    <border>
      <left style="thin">
        <color rgb="FF3C0A82"/>
      </left>
      <right style="thin">
        <color rgb="FF3C0A82"/>
      </right>
      <top style="thin">
        <color rgb="FF3C0A82"/>
      </top>
      <bottom style="thin">
        <color rgb="FF3C0A82"/>
      </bottom>
      <diagonal/>
    </border>
    <border>
      <left style="thin">
        <color rgb="FF3C0A82"/>
      </left>
      <right style="thin">
        <color rgb="FF3C0A82"/>
      </right>
      <top style="thin">
        <color rgb="FF3C0A82"/>
      </top>
      <bottom style="thin">
        <color auto="1"/>
      </bottom>
      <diagonal/>
    </border>
    <border>
      <left style="thin">
        <color rgb="FF3C0A82"/>
      </left>
      <right style="thin">
        <color rgb="FF3C0A82"/>
      </right>
      <top style="thin">
        <color auto="1"/>
      </top>
      <bottom style="thin">
        <color rgb="FF3C0A82"/>
      </bottom>
      <diagonal/>
    </border>
    <border>
      <left/>
      <right/>
      <top style="thin">
        <color rgb="FF3C0A82"/>
      </top>
      <bottom style="medium">
        <color rgb="FF3C0A82"/>
      </bottom>
      <diagonal/>
    </border>
    <border>
      <left style="medium">
        <color rgb="FF3C0A82"/>
      </left>
      <right/>
      <top style="medium">
        <color rgb="FF3C0A82"/>
      </top>
      <bottom style="medium">
        <color rgb="FF3C0A82"/>
      </bottom>
      <diagonal/>
    </border>
    <border>
      <left/>
      <right/>
      <top style="medium">
        <color rgb="FF3C0A82"/>
      </top>
      <bottom style="medium">
        <color rgb="FF3C0A82"/>
      </bottom>
      <diagonal/>
    </border>
    <border>
      <left/>
      <right style="medium">
        <color rgb="FF3C0A82"/>
      </right>
      <top style="medium">
        <color rgb="FF3C0A82"/>
      </top>
      <bottom style="medium">
        <color rgb="FF3C0A82"/>
      </bottom>
      <diagonal/>
    </border>
    <border>
      <left style="medium">
        <color rgb="FF3C0A82"/>
      </left>
      <right/>
      <top/>
      <bottom style="medium">
        <color rgb="FF3C0A82"/>
      </bottom>
      <diagonal/>
    </border>
    <border>
      <left/>
      <right/>
      <top style="thin">
        <color auto="1"/>
      </top>
      <bottom style="medium">
        <color rgb="FF3C0A82"/>
      </bottom>
      <diagonal/>
    </border>
    <border>
      <left/>
      <right style="medium">
        <color rgb="FF3C0A82"/>
      </right>
      <top style="thin">
        <color auto="1"/>
      </top>
      <bottom style="medium">
        <color rgb="FF3C0A82"/>
      </bottom>
      <diagonal/>
    </border>
    <border>
      <left style="medium">
        <color rgb="FF3C0A82"/>
      </left>
      <right style="thin">
        <color rgb="FF3C0A82"/>
      </right>
      <top style="thin">
        <color auto="1"/>
      </top>
      <bottom style="thin">
        <color rgb="FF3C0A82"/>
      </bottom>
      <diagonal/>
    </border>
    <border>
      <left style="thin">
        <color rgb="FF3C0A82"/>
      </left>
      <right style="medium">
        <color rgb="FF3C0A82"/>
      </right>
      <top style="thin">
        <color auto="1"/>
      </top>
      <bottom style="thin">
        <color rgb="FF3C0A82"/>
      </bottom>
      <diagonal/>
    </border>
    <border>
      <left style="medium">
        <color rgb="FF3C0A82"/>
      </left>
      <right style="thin">
        <color rgb="FF3C0A82"/>
      </right>
      <top style="thin">
        <color rgb="FF3C0A82"/>
      </top>
      <bottom style="thin">
        <color rgb="FF3C0A82"/>
      </bottom>
      <diagonal/>
    </border>
    <border>
      <left style="thin">
        <color rgb="FF3C0A82"/>
      </left>
      <right style="medium">
        <color rgb="FF3C0A82"/>
      </right>
      <top style="thin">
        <color rgb="FF3C0A82"/>
      </top>
      <bottom style="thin">
        <color rgb="FF3C0A82"/>
      </bottom>
      <diagonal/>
    </border>
    <border>
      <left style="medium">
        <color rgb="FF3C0A82"/>
      </left>
      <right style="thin">
        <color rgb="FF3C0A82"/>
      </right>
      <top style="thin">
        <color rgb="FF3C0A82"/>
      </top>
      <bottom style="thin">
        <color auto="1"/>
      </bottom>
      <diagonal/>
    </border>
    <border>
      <left style="thin">
        <color rgb="FF3C0A82"/>
      </left>
      <right style="medium">
        <color rgb="FF3C0A82"/>
      </right>
      <top style="thin">
        <color rgb="FF3C0A82"/>
      </top>
      <bottom style="thin">
        <color auto="1"/>
      </bottom>
      <diagonal/>
    </border>
    <border>
      <left style="medium">
        <color rgb="FF3C0A82"/>
      </left>
      <right/>
      <top style="medium">
        <color rgb="FF3C0A82"/>
      </top>
      <bottom/>
      <diagonal/>
    </border>
    <border>
      <left/>
      <right/>
      <top style="medium">
        <color rgb="FF3C0A82"/>
      </top>
      <bottom/>
      <diagonal/>
    </border>
    <border>
      <left/>
      <right style="medium">
        <color rgb="FF3C0A82"/>
      </right>
      <top style="medium">
        <color rgb="FF3C0A82"/>
      </top>
      <bottom/>
      <diagonal/>
    </border>
    <border>
      <left style="medium">
        <color rgb="FF3C0A82"/>
      </left>
      <right/>
      <top/>
      <bottom/>
      <diagonal/>
    </border>
    <border>
      <left/>
      <right style="medium">
        <color rgb="FF3C0A82"/>
      </right>
      <top/>
      <bottom/>
      <diagonal/>
    </border>
    <border>
      <left/>
      <right/>
      <top/>
      <bottom style="medium">
        <color rgb="FF3C0A82"/>
      </bottom>
      <diagonal/>
    </border>
    <border>
      <left/>
      <right style="medium">
        <color rgb="FF3C0A82"/>
      </right>
      <top/>
      <bottom style="medium">
        <color rgb="FF3C0A82"/>
      </bottom>
      <diagonal/>
    </border>
    <border>
      <left style="thin">
        <color auto="1"/>
      </left>
      <right style="medium">
        <color rgb="FF3C0A82"/>
      </right>
      <top/>
      <bottom/>
      <diagonal/>
    </border>
    <border>
      <left style="medium">
        <color rgb="FF3C0A82"/>
      </left>
      <right/>
      <top style="thin">
        <color rgb="FF3C0A82"/>
      </top>
      <bottom style="thin">
        <color rgb="FF3C0A82"/>
      </bottom>
      <diagonal/>
    </border>
    <border>
      <left/>
      <right style="thin">
        <color rgb="FF3C0A82"/>
      </right>
      <top style="thin">
        <color rgb="FF3C0A82"/>
      </top>
      <bottom style="thin">
        <color rgb="FF3C0A82"/>
      </bottom>
      <diagonal/>
    </border>
    <border>
      <left/>
      <right/>
      <top style="thin">
        <color rgb="FF3C0A82"/>
      </top>
      <bottom style="thin">
        <color rgb="FF3C0A82"/>
      </bottom>
      <diagonal/>
    </border>
    <border>
      <left style="medium">
        <color rgb="FF3C0A82"/>
      </left>
      <right/>
      <top style="thin">
        <color rgb="FF3C0A82"/>
      </top>
      <bottom style="medium">
        <color rgb="FF3C0A82"/>
      </bottom>
      <diagonal/>
    </border>
    <border>
      <left style="thin">
        <color rgb="FF3C0A82"/>
      </left>
      <right style="medium">
        <color rgb="FF3C0A82"/>
      </right>
      <top style="medium">
        <color rgb="FF3C0A82"/>
      </top>
      <bottom/>
      <diagonal/>
    </border>
    <border>
      <left style="thin">
        <color rgb="FF3C0A82"/>
      </left>
      <right style="medium">
        <color rgb="FF3C0A82"/>
      </right>
      <top/>
      <bottom/>
      <diagonal/>
    </border>
    <border>
      <left style="medium">
        <color rgb="FF3C0A82"/>
      </left>
      <right/>
      <top style="medium">
        <color rgb="FF3C0A82"/>
      </top>
      <bottom style="thin">
        <color auto="1"/>
      </bottom>
      <diagonal/>
    </border>
    <border>
      <left/>
      <right/>
      <top style="medium">
        <color rgb="FF3C0A82"/>
      </top>
      <bottom style="thin">
        <color auto="1"/>
      </bottom>
      <diagonal/>
    </border>
    <border>
      <left/>
      <right style="thin">
        <color rgb="FF3C0A82"/>
      </right>
      <top style="medium">
        <color rgb="FF3C0A82"/>
      </top>
      <bottom style="thin">
        <color auto="1"/>
      </bottom>
      <diagonal/>
    </border>
    <border>
      <left style="thin">
        <color rgb="FF3C0A82"/>
      </left>
      <right/>
      <top style="medium">
        <color rgb="FF3C0A82"/>
      </top>
      <bottom style="thin">
        <color auto="1"/>
      </bottom>
      <diagonal/>
    </border>
    <border>
      <left style="medium">
        <color rgb="FF3C0A82"/>
      </left>
      <right/>
      <top style="thin">
        <color auto="1"/>
      </top>
      <bottom style="thin">
        <color auto="1"/>
      </bottom>
      <diagonal/>
    </border>
    <border>
      <left/>
      <right/>
      <top/>
      <bottom style="thin">
        <color auto="1"/>
      </bottom>
      <diagonal/>
    </border>
    <border>
      <left/>
      <right/>
      <top style="thin">
        <color auto="1"/>
      </top>
      <bottom/>
      <diagonal/>
    </border>
    <border>
      <left/>
      <right/>
      <top style="thin">
        <color auto="1"/>
      </top>
      <bottom style="thin">
        <color auto="1"/>
      </bottom>
      <diagonal/>
    </border>
    <border>
      <left/>
      <right style="thin">
        <color rgb="FF3C0A82"/>
      </right>
      <top style="thin">
        <color auto="1"/>
      </top>
      <bottom style="thin">
        <color auto="1"/>
      </bottom>
      <diagonal/>
    </border>
    <border>
      <left style="thin">
        <color rgb="FF3C0A82"/>
      </left>
      <right/>
      <top style="thin">
        <color rgb="FF3C0A82"/>
      </top>
      <bottom style="thin">
        <color rgb="FF3C0A82"/>
      </bottom>
      <diagonal/>
    </border>
    <border>
      <left/>
      <right style="medium">
        <color rgb="FF3C0A82"/>
      </right>
      <top style="medium">
        <color rgb="FF3C0A82"/>
      </top>
      <bottom style="thin">
        <color auto="1"/>
      </bottom>
      <diagonal/>
    </border>
    <border>
      <left style="medium">
        <color rgb="FF3C0A82"/>
      </left>
      <right/>
      <top style="thin">
        <color auto="1"/>
      </top>
      <bottom/>
      <diagonal/>
    </border>
    <border>
      <left/>
      <right style="medium">
        <color rgb="FF3C0A82"/>
      </right>
      <top style="thin">
        <color auto="1"/>
      </top>
      <bottom/>
      <diagonal/>
    </border>
    <border>
      <left/>
      <right style="medium">
        <color rgb="FF3C0A82"/>
      </right>
      <top style="thin">
        <color rgb="FF3C0A82"/>
      </top>
      <bottom style="thin">
        <color rgb="FF3C0A82"/>
      </bottom>
      <diagonal/>
    </border>
    <border>
      <left style="thin">
        <color rgb="FF3C0A82"/>
      </left>
      <right style="thin">
        <color rgb="FF3C0A82"/>
      </right>
      <top/>
      <bottom style="thin">
        <color rgb="FF3C0A82"/>
      </bottom>
      <diagonal/>
    </border>
    <border>
      <left style="thin">
        <color rgb="FF3C0A82"/>
      </left>
      <right style="medium">
        <color rgb="FF3C0A82"/>
      </right>
      <top/>
      <bottom style="thin">
        <color rgb="FF3C0A82"/>
      </bottom>
      <diagonal/>
    </border>
    <border>
      <left style="thin">
        <color rgb="FF3C0A82"/>
      </left>
      <right style="thin">
        <color rgb="FF3C0A82"/>
      </right>
      <top style="thin">
        <color rgb="FF3C0A82"/>
      </top>
      <bottom/>
      <diagonal/>
    </border>
    <border>
      <left style="thin">
        <color rgb="FF3C0A82"/>
      </left>
      <right style="medium">
        <color rgb="FF3C0A82"/>
      </right>
      <top style="thin">
        <color rgb="FF3C0A82"/>
      </top>
      <bottom/>
      <diagonal/>
    </border>
    <border>
      <left style="thin">
        <color rgb="FF3C0A82"/>
      </left>
      <right style="thin">
        <color rgb="FF3C0A82"/>
      </right>
      <top style="medium">
        <color rgb="FF3C0A82"/>
      </top>
      <bottom style="thin">
        <color rgb="FF3C0A82"/>
      </bottom>
      <diagonal/>
    </border>
    <border>
      <left style="thin">
        <color rgb="FF3C0A82"/>
      </left>
      <right style="medium">
        <color rgb="FF3C0A82"/>
      </right>
      <top style="medium">
        <color rgb="FF3C0A82"/>
      </top>
      <bottom style="thin">
        <color rgb="FF3C0A82"/>
      </bottom>
      <diagonal/>
    </border>
    <border>
      <left style="thin">
        <color rgb="FF3C0A82"/>
      </left>
      <right/>
      <top style="thin">
        <color rgb="FF3C0A82"/>
      </top>
      <bottom style="medium">
        <color rgb="FF3C0A82"/>
      </bottom>
      <diagonal/>
    </border>
    <border>
      <left/>
      <right style="medium">
        <color rgb="FF3C0A82"/>
      </right>
      <top style="thin">
        <color rgb="FF3C0A82"/>
      </top>
      <bottom style="medium">
        <color rgb="FF3C0A82"/>
      </bottom>
      <diagonal/>
    </border>
    <border>
      <left style="medium">
        <color auto="1"/>
      </left>
      <right/>
      <top style="medium">
        <color auto="1"/>
      </top>
      <bottom style="medium">
        <color auto="1"/>
      </bottom>
      <diagonal/>
    </border>
    <border>
      <left/>
      <right style="medium">
        <color rgb="FF3C0A82"/>
      </right>
      <top style="medium">
        <color indexed="64"/>
      </top>
      <bottom style="medium">
        <color indexed="64"/>
      </bottom>
      <diagonal/>
    </border>
    <border>
      <left style="medium">
        <color rgb="FF3C0A82"/>
      </left>
      <right/>
      <top style="thin">
        <color auto="1"/>
      </top>
      <bottom style="medium">
        <color auto="1"/>
      </bottom>
      <diagonal/>
    </border>
    <border>
      <left/>
      <right/>
      <top style="thin">
        <color auto="1"/>
      </top>
      <bottom style="medium">
        <color auto="1"/>
      </bottom>
      <diagonal/>
    </border>
    <border>
      <left/>
      <right style="medium">
        <color rgb="FF3C0A82"/>
      </right>
      <top style="thin">
        <color auto="1"/>
      </top>
      <bottom style="medium">
        <color auto="1"/>
      </bottom>
      <diagonal/>
    </border>
    <border>
      <left style="medium">
        <color rgb="FF3C0A82"/>
      </left>
      <right/>
      <top style="medium">
        <color auto="1"/>
      </top>
      <bottom/>
      <diagonal/>
    </border>
    <border>
      <left/>
      <right/>
      <top style="medium">
        <color auto="1"/>
      </top>
      <bottom/>
      <diagonal/>
    </border>
    <border>
      <left/>
      <right style="medium">
        <color rgb="FF3C0A82"/>
      </right>
      <top style="medium">
        <color auto="1"/>
      </top>
      <bottom/>
      <diagonal/>
    </border>
    <border>
      <left style="thin">
        <color rgb="FF3C0A82"/>
      </left>
      <right style="thin">
        <color rgb="FF3C0A82"/>
      </right>
      <top style="medium">
        <color rgb="FF3C0A82"/>
      </top>
      <bottom style="thin">
        <color auto="1"/>
      </bottom>
      <diagonal/>
    </border>
    <border>
      <left style="thin">
        <color auto="1"/>
      </left>
      <right/>
      <top style="thin">
        <color auto="1"/>
      </top>
      <bottom style="medium">
        <color rgb="FF3C0A82"/>
      </bottom>
      <diagonal/>
    </border>
    <border>
      <left style="medium">
        <color rgb="FF3C0A82"/>
      </left>
      <right/>
      <top style="thin">
        <color auto="1"/>
      </top>
      <bottom style="medium">
        <color rgb="FF3C0A82"/>
      </bottom>
      <diagonal/>
    </border>
    <border>
      <left/>
      <right style="thin">
        <color auto="1"/>
      </right>
      <top style="thin">
        <color auto="1"/>
      </top>
      <bottom style="medium">
        <color rgb="FF3C0A82"/>
      </bottom>
      <diagonal/>
    </border>
    <border>
      <left/>
      <right/>
      <top/>
      <bottom style="thin">
        <color rgb="FF3C0A82"/>
      </bottom>
      <diagonal/>
    </border>
    <border>
      <left/>
      <right/>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style="thin">
        <color auto="1"/>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auto="1"/>
      </left>
      <right/>
      <top style="thin">
        <color auto="1"/>
      </top>
      <bottom style="medium">
        <color auto="1"/>
      </bottom>
      <diagonal/>
    </border>
    <border>
      <left/>
      <right style="medium">
        <color auto="1"/>
      </right>
      <top style="thin">
        <color auto="1"/>
      </top>
      <bottom style="medium">
        <color auto="1"/>
      </bottom>
      <diagonal/>
    </border>
    <border>
      <left style="medium">
        <color auto="1"/>
      </left>
      <right style="thin">
        <color auto="1"/>
      </right>
      <top style="medium">
        <color auto="1"/>
      </top>
      <bottom/>
      <diagonal/>
    </border>
    <border>
      <left/>
      <right style="medium">
        <color auto="1"/>
      </right>
      <top style="medium">
        <color auto="1"/>
      </top>
      <bottom/>
      <diagonal/>
    </border>
    <border>
      <left/>
      <right style="medium">
        <color auto="1"/>
      </right>
      <top style="thin">
        <color rgb="FF3C0A82"/>
      </top>
      <bottom style="thin">
        <color rgb="FF3C0A82"/>
      </bottom>
      <diagonal/>
    </border>
    <border>
      <left style="medium">
        <color auto="1"/>
      </left>
      <right/>
      <top style="medium">
        <color auto="1"/>
      </top>
      <bottom/>
      <diagonal/>
    </border>
    <border>
      <left style="medium">
        <color auto="1"/>
      </left>
      <right/>
      <top style="thin">
        <color rgb="FF3C0A82"/>
      </top>
      <bottom style="medium">
        <color auto="1"/>
      </bottom>
      <diagonal/>
    </border>
    <border>
      <left/>
      <right/>
      <top style="thin">
        <color rgb="FF3C0A82"/>
      </top>
      <bottom style="medium">
        <color auto="1"/>
      </bottom>
      <diagonal/>
    </border>
    <border>
      <left/>
      <right style="medium">
        <color auto="1"/>
      </right>
      <top style="thin">
        <color rgb="FF3C0A82"/>
      </top>
      <bottom style="medium">
        <color auto="1"/>
      </bottom>
      <diagonal/>
    </border>
    <border>
      <left/>
      <right/>
      <top style="medium">
        <color auto="1"/>
      </top>
      <bottom style="thin">
        <color rgb="FF3C0A82"/>
      </bottom>
      <diagonal/>
    </border>
    <border>
      <left/>
      <right style="medium">
        <color auto="1"/>
      </right>
      <top style="medium">
        <color auto="1"/>
      </top>
      <bottom style="thin">
        <color rgb="FF3C0A82"/>
      </bottom>
      <diagonal/>
    </border>
    <border>
      <left style="thin">
        <color rgb="FF3C0A82"/>
      </left>
      <right/>
      <top style="thin">
        <color rgb="FF3C0A82"/>
      </top>
      <bottom style="medium">
        <color auto="1"/>
      </bottom>
      <diagonal/>
    </border>
    <border>
      <left/>
      <right style="thin">
        <color rgb="FF3C0A82"/>
      </right>
      <top style="thin">
        <color rgb="FF3C0A82"/>
      </top>
      <bottom style="medium">
        <color auto="1"/>
      </bottom>
      <diagonal/>
    </border>
  </borders>
  <cellStyleXfs count="4">
    <xf numFmtId="0" fontId="0" fillId="0" borderId="0"/>
    <xf numFmtId="16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cellStyleXfs>
  <cellXfs count="340">
    <xf numFmtId="0" fontId="0" fillId="0" borderId="0" xfId="0"/>
    <xf numFmtId="0" fontId="2" fillId="2" borderId="0" xfId="0" applyFont="1" applyFill="1" applyAlignment="1">
      <alignment vertical="center" wrapText="1"/>
    </xf>
    <xf numFmtId="0" fontId="3" fillId="2" borderId="0" xfId="0" applyFont="1" applyFill="1" applyAlignment="1">
      <alignment vertical="center" wrapText="1"/>
    </xf>
    <xf numFmtId="0" fontId="2" fillId="2" borderId="62" xfId="0" applyFont="1" applyFill="1" applyBorder="1" applyAlignment="1">
      <alignment vertical="center" wrapText="1"/>
    </xf>
    <xf numFmtId="0" fontId="2" fillId="2" borderId="4" xfId="0" applyFont="1" applyFill="1" applyBorder="1" applyAlignment="1">
      <alignment horizontal="left" vertical="center" wrapText="1"/>
    </xf>
    <xf numFmtId="0" fontId="2" fillId="2" borderId="38" xfId="0" applyFont="1" applyFill="1" applyBorder="1" applyAlignment="1">
      <alignment vertical="center" wrapText="1"/>
    </xf>
    <xf numFmtId="0" fontId="2" fillId="2" borderId="39" xfId="0" applyFont="1" applyFill="1" applyBorder="1" applyAlignment="1">
      <alignment vertical="center" wrapText="1"/>
    </xf>
    <xf numFmtId="0" fontId="2" fillId="2" borderId="40" xfId="0" applyFont="1" applyFill="1" applyBorder="1" applyAlignment="1">
      <alignment vertical="center" wrapText="1"/>
    </xf>
    <xf numFmtId="0" fontId="2" fillId="2" borderId="41" xfId="0" applyFont="1" applyFill="1" applyBorder="1" applyAlignment="1">
      <alignment vertical="center" wrapText="1"/>
    </xf>
    <xf numFmtId="0" fontId="2" fillId="2" borderId="20" xfId="0" applyFont="1" applyFill="1" applyBorder="1" applyAlignment="1">
      <alignment vertical="center" wrapText="1"/>
    </xf>
    <xf numFmtId="0" fontId="3" fillId="2" borderId="21" xfId="0" applyFont="1" applyFill="1" applyBorder="1" applyAlignment="1">
      <alignment vertical="center"/>
    </xf>
    <xf numFmtId="0" fontId="2" fillId="2" borderId="21" xfId="0" applyFont="1" applyFill="1" applyBorder="1" applyAlignment="1">
      <alignment vertical="center" wrapText="1"/>
    </xf>
    <xf numFmtId="0" fontId="2" fillId="2" borderId="22" xfId="0" applyFont="1" applyFill="1" applyBorder="1" applyAlignment="1">
      <alignment vertical="center" wrapText="1"/>
    </xf>
    <xf numFmtId="0" fontId="2" fillId="0" borderId="4" xfId="0" applyFont="1" applyBorder="1" applyAlignment="1">
      <alignment horizontal="center" vertical="center" wrapText="1"/>
    </xf>
    <xf numFmtId="0" fontId="2" fillId="0" borderId="0" xfId="0" applyFont="1" applyAlignment="1">
      <alignment vertical="center" wrapText="1"/>
    </xf>
    <xf numFmtId="0" fontId="2" fillId="2" borderId="24" xfId="0" applyFont="1" applyFill="1" applyBorder="1" applyAlignment="1">
      <alignment vertical="center" wrapText="1"/>
    </xf>
    <xf numFmtId="0" fontId="2" fillId="2" borderId="11" xfId="0" applyFont="1" applyFill="1" applyBorder="1" applyAlignment="1">
      <alignment vertical="center" wrapText="1"/>
    </xf>
    <xf numFmtId="0" fontId="3" fillId="2" borderId="25" xfId="0" applyFont="1" applyFill="1" applyBorder="1" applyAlignment="1">
      <alignment vertical="center"/>
    </xf>
    <xf numFmtId="0" fontId="2" fillId="2" borderId="25" xfId="0" applyFont="1" applyFill="1" applyBorder="1" applyAlignment="1">
      <alignment vertical="center" wrapText="1"/>
    </xf>
    <xf numFmtId="0" fontId="2" fillId="2" borderId="26" xfId="0" applyFont="1" applyFill="1" applyBorder="1" applyAlignment="1">
      <alignment vertical="center" wrapText="1"/>
    </xf>
    <xf numFmtId="0" fontId="2" fillId="2" borderId="23" xfId="0" applyFont="1" applyFill="1" applyBorder="1" applyAlignment="1">
      <alignment vertical="center" wrapText="1"/>
    </xf>
    <xf numFmtId="0" fontId="3" fillId="2" borderId="0" xfId="0" applyFont="1" applyFill="1" applyAlignment="1">
      <alignment vertical="center"/>
    </xf>
    <xf numFmtId="0" fontId="6" fillId="4" borderId="0" xfId="0" applyFont="1" applyFill="1" applyAlignment="1">
      <alignment vertical="center" wrapText="1"/>
    </xf>
    <xf numFmtId="0" fontId="6" fillId="0" borderId="24" xfId="0" applyFont="1" applyBorder="1" applyAlignment="1">
      <alignment vertical="center" wrapText="1"/>
    </xf>
    <xf numFmtId="0" fontId="2" fillId="2" borderId="0" xfId="0" applyFont="1" applyFill="1" applyAlignment="1">
      <alignment vertical="center"/>
    </xf>
    <xf numFmtId="0" fontId="2" fillId="0" borderId="4" xfId="0" applyFont="1" applyBorder="1" applyAlignment="1">
      <alignment horizontal="center" vertical="center"/>
    </xf>
    <xf numFmtId="0" fontId="2" fillId="0" borderId="0" xfId="0" applyFont="1" applyAlignment="1">
      <alignment vertical="center"/>
    </xf>
    <xf numFmtId="0" fontId="2" fillId="0" borderId="0" xfId="0" applyFont="1" applyAlignment="1">
      <alignment horizontal="left" vertical="center"/>
    </xf>
    <xf numFmtId="0" fontId="2" fillId="2" borderId="24" xfId="0" applyFont="1" applyFill="1" applyBorder="1" applyAlignment="1">
      <alignment vertical="center"/>
    </xf>
    <xf numFmtId="0" fontId="2" fillId="2" borderId="0" xfId="0" applyFont="1" applyFill="1" applyAlignment="1">
      <alignment horizontal="left" vertical="center"/>
    </xf>
    <xf numFmtId="0" fontId="2" fillId="0" borderId="3" xfId="0" applyFont="1" applyBorder="1" applyAlignment="1">
      <alignment vertical="center"/>
    </xf>
    <xf numFmtId="0" fontId="2" fillId="0" borderId="2" xfId="0" applyFont="1" applyBorder="1" applyAlignment="1">
      <alignment vertical="center"/>
    </xf>
    <xf numFmtId="0" fontId="2" fillId="0" borderId="2" xfId="0" applyFont="1" applyBorder="1" applyAlignment="1">
      <alignment horizontal="left" vertical="center"/>
    </xf>
    <xf numFmtId="0" fontId="2" fillId="2" borderId="27" xfId="0" applyFont="1" applyFill="1" applyBorder="1" applyAlignment="1">
      <alignment vertical="center"/>
    </xf>
    <xf numFmtId="0" fontId="2" fillId="2" borderId="25" xfId="0" applyFont="1" applyFill="1" applyBorder="1" applyAlignment="1">
      <alignment vertical="center"/>
    </xf>
    <xf numFmtId="0" fontId="2" fillId="2" borderId="26" xfId="0" applyFont="1" applyFill="1" applyBorder="1" applyAlignment="1">
      <alignment vertical="center"/>
    </xf>
    <xf numFmtId="0" fontId="2" fillId="2" borderId="21" xfId="0" applyFont="1" applyFill="1" applyBorder="1" applyAlignment="1">
      <alignment vertical="center"/>
    </xf>
    <xf numFmtId="0" fontId="2" fillId="2" borderId="22" xfId="0" applyFont="1" applyFill="1" applyBorder="1" applyAlignment="1">
      <alignment vertical="center"/>
    </xf>
    <xf numFmtId="0" fontId="5" fillId="4" borderId="23" xfId="0" applyFont="1" applyFill="1" applyBorder="1" applyAlignment="1">
      <alignment vertical="center"/>
    </xf>
    <xf numFmtId="0" fontId="5" fillId="4" borderId="0" xfId="0" applyFont="1" applyFill="1" applyAlignment="1">
      <alignment vertical="center"/>
    </xf>
    <xf numFmtId="0" fontId="5" fillId="4" borderId="0" xfId="0" applyFont="1" applyFill="1" applyAlignment="1">
      <alignment vertical="center" wrapText="1"/>
    </xf>
    <xf numFmtId="0" fontId="6" fillId="4" borderId="0" xfId="0" applyFont="1" applyFill="1" applyAlignment="1">
      <alignment vertical="center"/>
    </xf>
    <xf numFmtId="0" fontId="3" fillId="2" borderId="24" xfId="0" applyFont="1" applyFill="1" applyBorder="1" applyAlignment="1">
      <alignment vertical="center" wrapText="1"/>
    </xf>
    <xf numFmtId="0" fontId="3" fillId="2" borderId="23" xfId="0" applyFont="1" applyFill="1" applyBorder="1" applyAlignment="1">
      <alignment vertical="center" wrapText="1"/>
    </xf>
    <xf numFmtId="0" fontId="3" fillId="2" borderId="0" xfId="0" applyFont="1" applyFill="1" applyAlignment="1">
      <alignment horizontal="center" vertical="center" wrapText="1"/>
    </xf>
    <xf numFmtId="0" fontId="3" fillId="2" borderId="23" xfId="0" applyFont="1" applyFill="1" applyBorder="1" applyAlignment="1">
      <alignment vertical="center"/>
    </xf>
    <xf numFmtId="166" fontId="3" fillId="0" borderId="4" xfId="0" applyNumberFormat="1" applyFont="1" applyBorder="1" applyAlignment="1">
      <alignment horizontal="center" vertical="center" wrapText="1"/>
    </xf>
    <xf numFmtId="166" fontId="2" fillId="2" borderId="0" xfId="0" applyNumberFormat="1" applyFont="1" applyFill="1" applyAlignment="1">
      <alignment vertical="center" wrapText="1"/>
    </xf>
    <xf numFmtId="166" fontId="2" fillId="2" borderId="0" xfId="0" applyNumberFormat="1" applyFont="1" applyFill="1" applyAlignment="1">
      <alignment horizontal="center" vertical="center" wrapText="1"/>
    </xf>
    <xf numFmtId="0" fontId="2" fillId="2" borderId="0" xfId="0" applyFont="1" applyFill="1" applyAlignment="1">
      <alignment horizontal="center" vertical="center" wrapText="1"/>
    </xf>
    <xf numFmtId="166" fontId="2" fillId="0" borderId="4" xfId="0" applyNumberFormat="1" applyFont="1" applyBorder="1" applyAlignment="1">
      <alignment horizontal="left" vertical="center" wrapText="1"/>
    </xf>
    <xf numFmtId="166" fontId="2" fillId="0" borderId="0" xfId="0" applyNumberFormat="1" applyFont="1" applyAlignment="1">
      <alignment vertical="center" wrapText="1"/>
    </xf>
    <xf numFmtId="166" fontId="2" fillId="0" borderId="0" xfId="0" applyNumberFormat="1" applyFont="1" applyAlignment="1">
      <alignment horizontal="center" vertical="center" wrapText="1"/>
    </xf>
    <xf numFmtId="165" fontId="2" fillId="2" borderId="24" xfId="1" applyNumberFormat="1" applyFont="1" applyFill="1" applyBorder="1" applyAlignment="1" applyProtection="1">
      <alignment vertical="center" wrapText="1"/>
    </xf>
    <xf numFmtId="0" fontId="2" fillId="2" borderId="23" xfId="0" applyFont="1" applyFill="1" applyBorder="1" applyAlignment="1">
      <alignment horizontal="left" vertical="center" wrapText="1"/>
    </xf>
    <xf numFmtId="0" fontId="2" fillId="2" borderId="0" xfId="0" applyFont="1" applyFill="1" applyAlignment="1">
      <alignment horizontal="left" vertical="center" wrapText="1"/>
    </xf>
    <xf numFmtId="166" fontId="2" fillId="2" borderId="0" xfId="0" applyNumberFormat="1" applyFont="1" applyFill="1" applyAlignment="1">
      <alignment horizontal="left" vertical="center" wrapText="1"/>
    </xf>
    <xf numFmtId="166" fontId="2" fillId="0" borderId="0" xfId="0" applyNumberFormat="1" applyFont="1" applyAlignment="1">
      <alignment horizontal="left" vertical="center" wrapText="1"/>
    </xf>
    <xf numFmtId="166" fontId="3" fillId="2" borderId="4" xfId="0" applyNumberFormat="1" applyFont="1" applyFill="1" applyBorder="1" applyAlignment="1">
      <alignment horizontal="left" vertical="center" wrapText="1"/>
    </xf>
    <xf numFmtId="166" fontId="3" fillId="2" borderId="0" xfId="0" applyNumberFormat="1" applyFont="1" applyFill="1" applyAlignment="1">
      <alignment vertical="center" wrapText="1"/>
    </xf>
    <xf numFmtId="166" fontId="3" fillId="2" borderId="0" xfId="0" applyNumberFormat="1" applyFont="1" applyFill="1" applyAlignment="1">
      <alignment horizontal="center" vertical="center" wrapText="1"/>
    </xf>
    <xf numFmtId="165" fontId="3" fillId="2" borderId="24" xfId="1" applyNumberFormat="1" applyFont="1" applyFill="1" applyBorder="1" applyAlignment="1" applyProtection="1">
      <alignment vertical="center" wrapText="1"/>
    </xf>
    <xf numFmtId="165" fontId="2" fillId="2" borderId="24" xfId="0" applyNumberFormat="1" applyFont="1" applyFill="1" applyBorder="1" applyAlignment="1">
      <alignment vertical="center" wrapText="1"/>
    </xf>
    <xf numFmtId="0" fontId="2" fillId="2" borderId="0" xfId="0" applyFont="1" applyFill="1" applyAlignment="1">
      <alignment horizontal="right" vertical="center"/>
    </xf>
    <xf numFmtId="166" fontId="2" fillId="2" borderId="0" xfId="0" applyNumberFormat="1" applyFont="1" applyFill="1" applyAlignment="1">
      <alignment vertical="center"/>
    </xf>
    <xf numFmtId="165" fontId="2" fillId="2" borderId="7" xfId="0" applyNumberFormat="1" applyFont="1" applyFill="1" applyBorder="1" applyAlignment="1">
      <alignment vertical="center" wrapText="1"/>
    </xf>
    <xf numFmtId="165" fontId="2" fillId="2" borderId="26" xfId="0" applyNumberFormat="1" applyFont="1" applyFill="1" applyBorder="1" applyAlignment="1">
      <alignment vertical="center" wrapText="1"/>
    </xf>
    <xf numFmtId="0" fontId="2" fillId="2" borderId="1" xfId="0" applyFont="1" applyFill="1" applyBorder="1" applyAlignment="1">
      <alignment vertical="center" wrapText="1"/>
    </xf>
    <xf numFmtId="0" fontId="5" fillId="4" borderId="14" xfId="0" applyFont="1" applyFill="1" applyBorder="1" applyAlignment="1">
      <alignment horizontal="center" vertical="center" wrapText="1"/>
    </xf>
    <xf numFmtId="0" fontId="2" fillId="2" borderId="12" xfId="0" applyFont="1" applyFill="1" applyBorder="1" applyAlignment="1">
      <alignment vertical="center" wrapText="1"/>
    </xf>
    <xf numFmtId="0" fontId="2" fillId="2" borderId="13" xfId="0" applyFont="1" applyFill="1" applyBorder="1" applyAlignment="1">
      <alignment vertical="center" wrapText="1"/>
    </xf>
    <xf numFmtId="0" fontId="2" fillId="2" borderId="11" xfId="0" applyFont="1" applyFill="1" applyBorder="1" applyAlignment="1">
      <alignment vertical="center"/>
    </xf>
    <xf numFmtId="0" fontId="2" fillId="3" borderId="16" xfId="0" applyFont="1" applyFill="1" applyBorder="1" applyAlignment="1" applyProtection="1">
      <alignment horizontal="center" vertical="center" wrapText="1"/>
      <protection locked="0"/>
    </xf>
    <xf numFmtId="0" fontId="2" fillId="3" borderId="18" xfId="0" applyFont="1" applyFill="1" applyBorder="1" applyAlignment="1" applyProtection="1">
      <alignment horizontal="center" vertical="center" wrapText="1"/>
      <protection locked="0"/>
    </xf>
    <xf numFmtId="0" fontId="3" fillId="2" borderId="20" xfId="0" applyFont="1" applyFill="1" applyBorder="1" applyAlignment="1">
      <alignment vertical="center"/>
    </xf>
    <xf numFmtId="0" fontId="2" fillId="2" borderId="47" xfId="0" applyFont="1" applyFill="1" applyBorder="1" applyAlignment="1">
      <alignment horizontal="left" vertical="center"/>
    </xf>
    <xf numFmtId="0" fontId="3" fillId="2" borderId="4" xfId="0" applyFont="1" applyFill="1" applyBorder="1" applyAlignment="1">
      <alignment vertical="center"/>
    </xf>
    <xf numFmtId="2" fontId="2" fillId="2" borderId="4" xfId="0" applyNumberFormat="1" applyFont="1" applyFill="1" applyBorder="1" applyAlignment="1">
      <alignment horizontal="left" vertical="center" wrapText="1"/>
    </xf>
    <xf numFmtId="166" fontId="3" fillId="2" borderId="4" xfId="0" applyNumberFormat="1" applyFont="1" applyFill="1" applyBorder="1" applyAlignment="1">
      <alignment horizontal="center" vertical="center" wrapText="1"/>
    </xf>
    <xf numFmtId="0" fontId="3" fillId="2" borderId="20" xfId="0" applyFont="1" applyFill="1" applyBorder="1" applyAlignment="1">
      <alignment horizontal="right" vertical="center" wrapText="1"/>
    </xf>
    <xf numFmtId="0" fontId="3" fillId="2" borderId="4" xfId="0" applyFont="1" applyFill="1" applyBorder="1" applyAlignment="1">
      <alignment vertical="center" wrapText="1"/>
    </xf>
    <xf numFmtId="9" fontId="3" fillId="2" borderId="0" xfId="2" applyFont="1" applyFill="1" applyAlignment="1" applyProtection="1">
      <alignment vertical="center" wrapText="1"/>
    </xf>
    <xf numFmtId="0" fontId="2" fillId="2" borderId="23" xfId="0" applyFont="1" applyFill="1" applyBorder="1" applyAlignment="1">
      <alignment horizontal="right" vertical="center" wrapText="1"/>
    </xf>
    <xf numFmtId="0" fontId="2" fillId="2" borderId="24" xfId="0" applyFont="1" applyFill="1" applyBorder="1" applyAlignment="1">
      <alignment horizontal="center" vertical="center" wrapText="1"/>
    </xf>
    <xf numFmtId="0" fontId="3" fillId="2" borderId="23" xfId="0" applyFont="1" applyFill="1" applyBorder="1" applyAlignment="1">
      <alignment horizontal="right" vertical="center" wrapText="1"/>
    </xf>
    <xf numFmtId="0" fontId="3" fillId="2" borderId="0" xfId="0" applyFont="1" applyFill="1" applyAlignment="1">
      <alignment horizontal="right" vertical="center"/>
    </xf>
    <xf numFmtId="166" fontId="3" fillId="2" borderId="24" xfId="0" applyNumberFormat="1" applyFont="1" applyFill="1" applyBorder="1" applyAlignment="1">
      <alignment horizontal="center" vertical="center" wrapText="1"/>
    </xf>
    <xf numFmtId="0" fontId="3" fillId="2" borderId="21" xfId="0" applyFont="1" applyFill="1" applyBorder="1" applyAlignment="1">
      <alignment vertical="center" wrapText="1"/>
    </xf>
    <xf numFmtId="0" fontId="3" fillId="2" borderId="22" xfId="0" applyFont="1" applyFill="1" applyBorder="1" applyAlignment="1">
      <alignment vertical="center" wrapText="1"/>
    </xf>
    <xf numFmtId="0" fontId="3" fillId="2" borderId="25" xfId="0" applyFont="1" applyFill="1" applyBorder="1" applyAlignment="1">
      <alignment vertical="center" wrapText="1"/>
    </xf>
    <xf numFmtId="0" fontId="3" fillId="2" borderId="25" xfId="0" applyFont="1" applyFill="1" applyBorder="1" applyAlignment="1">
      <alignment horizontal="center" vertical="center" wrapText="1"/>
    </xf>
    <xf numFmtId="0" fontId="3" fillId="2" borderId="25" xfId="0" applyFont="1" applyFill="1" applyBorder="1" applyAlignment="1">
      <alignment horizontal="right" vertical="center"/>
    </xf>
    <xf numFmtId="166" fontId="3" fillId="2" borderId="25" xfId="1" applyNumberFormat="1" applyFont="1" applyFill="1" applyBorder="1" applyAlignment="1" applyProtection="1">
      <alignment horizontal="center" vertical="center" wrapText="1"/>
    </xf>
    <xf numFmtId="166" fontId="3" fillId="2" borderId="26" xfId="1" applyNumberFormat="1" applyFont="1" applyFill="1" applyBorder="1" applyAlignment="1" applyProtection="1">
      <alignment horizontal="center" vertical="center" wrapText="1"/>
    </xf>
    <xf numFmtId="165" fontId="3" fillId="2" borderId="0" xfId="0" applyNumberFormat="1" applyFont="1" applyFill="1" applyAlignment="1">
      <alignment horizontal="center" vertical="center" wrapText="1"/>
    </xf>
    <xf numFmtId="165" fontId="3" fillId="2" borderId="24" xfId="0" applyNumberFormat="1" applyFont="1" applyFill="1" applyBorder="1" applyAlignment="1">
      <alignment horizontal="center" vertical="center" wrapText="1"/>
    </xf>
    <xf numFmtId="0" fontId="2" fillId="2" borderId="8" xfId="0" applyFont="1" applyFill="1" applyBorder="1" applyAlignment="1">
      <alignment vertical="center" wrapText="1"/>
    </xf>
    <xf numFmtId="0" fontId="2" fillId="2" borderId="9" xfId="0" applyFont="1" applyFill="1" applyBorder="1" applyAlignment="1">
      <alignment vertical="center" wrapText="1"/>
    </xf>
    <xf numFmtId="165" fontId="2" fillId="2" borderId="9" xfId="0" applyNumberFormat="1" applyFont="1" applyFill="1" applyBorder="1" applyAlignment="1">
      <alignment vertical="center" wrapText="1"/>
    </xf>
    <xf numFmtId="165" fontId="2" fillId="2" borderId="10" xfId="0" applyNumberFormat="1" applyFont="1" applyFill="1" applyBorder="1" applyAlignment="1">
      <alignment vertical="center" wrapText="1"/>
    </xf>
    <xf numFmtId="0" fontId="5" fillId="4" borderId="16" xfId="0" applyFont="1" applyFill="1" applyBorder="1" applyAlignment="1">
      <alignment horizontal="center" vertical="center"/>
    </xf>
    <xf numFmtId="166" fontId="2" fillId="3" borderId="4" xfId="0" applyNumberFormat="1" applyFont="1" applyFill="1" applyBorder="1" applyAlignment="1" applyProtection="1">
      <alignment vertical="center" wrapText="1"/>
      <protection locked="0"/>
    </xf>
    <xf numFmtId="166" fontId="2" fillId="3" borderId="4" xfId="2" applyNumberFormat="1" applyFont="1" applyFill="1" applyBorder="1" applyAlignment="1" applyProtection="1">
      <alignment vertical="center" wrapText="1"/>
      <protection locked="0"/>
    </xf>
    <xf numFmtId="0" fontId="13" fillId="0" borderId="4" xfId="0" applyFont="1" applyBorder="1" applyAlignment="1">
      <alignment horizontal="center" vertical="center" wrapText="1"/>
    </xf>
    <xf numFmtId="0" fontId="2" fillId="3" borderId="64" xfId="0" applyFont="1" applyFill="1" applyBorder="1" applyAlignment="1" applyProtection="1">
      <alignment vertical="center" wrapText="1"/>
      <protection locked="0"/>
    </xf>
    <xf numFmtId="166" fontId="2" fillId="2" borderId="0" xfId="1" applyNumberFormat="1" applyFont="1" applyFill="1" applyBorder="1" applyAlignment="1" applyProtection="1">
      <alignment vertical="center" wrapText="1"/>
    </xf>
    <xf numFmtId="166" fontId="2" fillId="2" borderId="68" xfId="1" applyNumberFormat="1" applyFont="1" applyFill="1" applyBorder="1" applyAlignment="1" applyProtection="1">
      <alignment vertical="center" wrapText="1"/>
    </xf>
    <xf numFmtId="0" fontId="2" fillId="2" borderId="4" xfId="0" applyFont="1" applyFill="1" applyBorder="1" applyAlignment="1">
      <alignment horizontal="center" vertical="center" wrapText="1"/>
    </xf>
    <xf numFmtId="0" fontId="2" fillId="2" borderId="78" xfId="0" applyFont="1" applyFill="1" applyBorder="1" applyAlignment="1">
      <alignment vertical="center" wrapText="1"/>
    </xf>
    <xf numFmtId="0" fontId="2" fillId="2" borderId="59" xfId="0" applyFont="1" applyFill="1" applyBorder="1" applyAlignment="1">
      <alignment vertical="center" wrapText="1"/>
    </xf>
    <xf numFmtId="0" fontId="2" fillId="2" borderId="79" xfId="0" applyFont="1" applyFill="1" applyBorder="1" applyAlignment="1">
      <alignment vertical="center" wrapText="1"/>
    </xf>
    <xf numFmtId="0" fontId="3" fillId="2" borderId="80" xfId="0" applyFont="1" applyFill="1" applyBorder="1" applyAlignment="1">
      <alignment horizontal="right" vertical="center" wrapText="1"/>
    </xf>
    <xf numFmtId="0" fontId="5" fillId="4" borderId="62" xfId="0" applyFont="1" applyFill="1" applyBorder="1" applyAlignment="1">
      <alignment vertical="center"/>
    </xf>
    <xf numFmtId="0" fontId="5" fillId="4" borderId="62" xfId="0" applyFont="1" applyFill="1" applyBorder="1" applyAlignment="1">
      <alignment vertical="center" wrapText="1"/>
    </xf>
    <xf numFmtId="0" fontId="2" fillId="2" borderId="83" xfId="0" applyFont="1" applyFill="1" applyBorder="1" applyAlignment="1">
      <alignment vertical="center" wrapText="1"/>
    </xf>
    <xf numFmtId="0" fontId="2" fillId="2" borderId="62" xfId="0" applyFont="1" applyFill="1" applyBorder="1" applyAlignment="1">
      <alignment vertical="center"/>
    </xf>
    <xf numFmtId="0" fontId="2" fillId="2" borderId="81" xfId="0" applyFont="1" applyFill="1" applyBorder="1" applyAlignment="1">
      <alignment vertical="center" wrapText="1"/>
    </xf>
    <xf numFmtId="0" fontId="2" fillId="2" borderId="84" xfId="0" applyFont="1" applyFill="1" applyBorder="1" applyAlignment="1">
      <alignment vertical="center" wrapText="1"/>
    </xf>
    <xf numFmtId="166" fontId="2" fillId="0" borderId="4" xfId="0" applyNumberFormat="1" applyFont="1" applyBorder="1" applyAlignment="1">
      <alignment vertical="center" wrapText="1"/>
    </xf>
    <xf numFmtId="166" fontId="2" fillId="0" borderId="4" xfId="2" applyNumberFormat="1" applyFont="1" applyFill="1" applyBorder="1" applyAlignment="1" applyProtection="1">
      <alignment vertical="center" wrapText="1"/>
      <protection locked="0"/>
    </xf>
    <xf numFmtId="0" fontId="2" fillId="3" borderId="4" xfId="0" applyFont="1" applyFill="1" applyBorder="1" applyAlignment="1" applyProtection="1">
      <alignment horizontal="center" vertical="center" wrapText="1"/>
      <protection locked="0"/>
    </xf>
    <xf numFmtId="0" fontId="3" fillId="2" borderId="4" xfId="0" applyFont="1" applyFill="1" applyBorder="1" applyAlignment="1">
      <alignment horizontal="center" vertical="center" wrapText="1"/>
    </xf>
    <xf numFmtId="0" fontId="3" fillId="2" borderId="4" xfId="0" applyFont="1" applyFill="1" applyBorder="1" applyAlignment="1">
      <alignment horizontal="center" vertical="center"/>
    </xf>
    <xf numFmtId="166" fontId="2" fillId="2" borderId="4" xfId="2" applyNumberFormat="1" applyFont="1" applyFill="1" applyBorder="1" applyAlignment="1" applyProtection="1">
      <alignment horizontal="center" vertical="center" wrapText="1"/>
    </xf>
    <xf numFmtId="166" fontId="2" fillId="3" borderId="4" xfId="2" applyNumberFormat="1" applyFont="1" applyFill="1" applyBorder="1" applyAlignment="1" applyProtection="1">
      <alignment horizontal="center" vertical="center" wrapText="1"/>
      <protection locked="0"/>
    </xf>
    <xf numFmtId="166" fontId="2" fillId="0" borderId="4" xfId="2" applyNumberFormat="1" applyFont="1" applyFill="1" applyBorder="1" applyAlignment="1" applyProtection="1">
      <alignment vertical="center" wrapText="1"/>
    </xf>
    <xf numFmtId="0" fontId="2" fillId="2" borderId="61" xfId="0" applyFont="1" applyFill="1" applyBorder="1" applyAlignment="1">
      <alignment vertical="center" wrapText="1"/>
    </xf>
    <xf numFmtId="165" fontId="2" fillId="2" borderId="62" xfId="0" applyNumberFormat="1" applyFont="1" applyFill="1" applyBorder="1" applyAlignment="1">
      <alignment vertical="center" wrapText="1"/>
    </xf>
    <xf numFmtId="165" fontId="2" fillId="2" borderId="63" xfId="0" applyNumberFormat="1" applyFont="1" applyFill="1" applyBorder="1" applyAlignment="1">
      <alignment vertical="center" wrapText="1"/>
    </xf>
    <xf numFmtId="0" fontId="14" fillId="2" borderId="0" xfId="0" applyFont="1" applyFill="1" applyAlignment="1">
      <alignment vertical="center" wrapText="1"/>
    </xf>
    <xf numFmtId="0" fontId="17" fillId="2" borderId="0" xfId="0" applyFont="1" applyFill="1" applyAlignment="1">
      <alignment vertical="center" wrapText="1"/>
    </xf>
    <xf numFmtId="9" fontId="17" fillId="2" borderId="0" xfId="2" applyFont="1" applyFill="1" applyAlignment="1" applyProtection="1">
      <alignment vertical="center" wrapText="1"/>
    </xf>
    <xf numFmtId="0" fontId="2" fillId="3" borderId="64" xfId="0" applyFont="1" applyFill="1" applyBorder="1" applyAlignment="1" applyProtection="1">
      <alignment horizontal="center" vertical="center" wrapText="1"/>
      <protection locked="0"/>
    </xf>
    <xf numFmtId="166" fontId="2" fillId="0" borderId="4" xfId="2" applyNumberFormat="1" applyFont="1" applyFill="1" applyBorder="1" applyAlignment="1" applyProtection="1">
      <alignment horizontal="center" vertical="center" wrapText="1"/>
      <protection locked="0"/>
    </xf>
    <xf numFmtId="0" fontId="18" fillId="2" borderId="0" xfId="0" applyFont="1" applyFill="1" applyAlignment="1">
      <alignment vertical="center" wrapText="1"/>
    </xf>
    <xf numFmtId="0" fontId="19" fillId="2" borderId="0" xfId="0" applyFont="1" applyFill="1" applyAlignment="1">
      <alignment vertical="center" wrapText="1"/>
    </xf>
    <xf numFmtId="9" fontId="19" fillId="2" borderId="0" xfId="2" applyFont="1" applyFill="1" applyAlignment="1" applyProtection="1">
      <alignment vertical="center" wrapText="1"/>
    </xf>
    <xf numFmtId="0" fontId="16" fillId="0" borderId="0" xfId="0" applyFont="1" applyAlignment="1">
      <alignment vertical="center" wrapText="1"/>
    </xf>
    <xf numFmtId="0" fontId="0" fillId="0" borderId="0" xfId="0" applyAlignment="1">
      <alignment vertical="center" wrapText="1"/>
    </xf>
    <xf numFmtId="0" fontId="2" fillId="2" borderId="41" xfId="0" applyFont="1" applyFill="1" applyBorder="1" applyAlignment="1">
      <alignment horizontal="left" vertical="center" wrapText="1"/>
    </xf>
    <xf numFmtId="0" fontId="2" fillId="2" borderId="4" xfId="0" applyFont="1" applyFill="1" applyBorder="1" applyAlignment="1">
      <alignment horizontal="left" vertical="center" wrapText="1"/>
    </xf>
    <xf numFmtId="0" fontId="16" fillId="0" borderId="0" xfId="0" applyFont="1" applyAlignment="1">
      <alignment vertical="center" wrapText="1"/>
    </xf>
    <xf numFmtId="0" fontId="2" fillId="2" borderId="4" xfId="0" applyFont="1" applyFill="1" applyBorder="1" applyAlignment="1">
      <alignment horizontal="center" vertical="center" wrapText="1"/>
    </xf>
    <xf numFmtId="0" fontId="2" fillId="2" borderId="41" xfId="0" applyFont="1" applyFill="1" applyBorder="1" applyAlignment="1">
      <alignment horizontal="left" vertical="center"/>
    </xf>
    <xf numFmtId="0" fontId="3" fillId="2" borderId="43" xfId="0" applyFont="1" applyFill="1" applyBorder="1" applyAlignment="1">
      <alignment horizontal="center" vertical="center"/>
    </xf>
    <xf numFmtId="0" fontId="3" fillId="2" borderId="30" xfId="0" applyFont="1" applyFill="1" applyBorder="1" applyAlignment="1">
      <alignment horizontal="center" vertical="center"/>
    </xf>
    <xf numFmtId="0" fontId="3" fillId="2" borderId="82" xfId="0" applyFont="1" applyFill="1" applyBorder="1" applyAlignment="1">
      <alignment horizontal="center" vertical="center"/>
    </xf>
    <xf numFmtId="0" fontId="16" fillId="0" borderId="0" xfId="0" applyFont="1" applyAlignment="1">
      <alignment vertical="center" wrapText="1"/>
    </xf>
    <xf numFmtId="0" fontId="14" fillId="2" borderId="0" xfId="0" applyFont="1" applyFill="1" applyAlignment="1">
      <alignment vertical="center" wrapText="1"/>
    </xf>
    <xf numFmtId="0" fontId="15" fillId="0" borderId="0" xfId="0" applyFont="1" applyAlignment="1">
      <alignment vertical="center" wrapText="1"/>
    </xf>
    <xf numFmtId="0" fontId="0" fillId="0" borderId="0" xfId="0" applyAlignment="1">
      <alignment vertical="center" wrapText="1"/>
    </xf>
    <xf numFmtId="166" fontId="2" fillId="0" borderId="43" xfId="0" applyNumberFormat="1" applyFont="1" applyBorder="1" applyAlignment="1">
      <alignment vertical="center" wrapText="1"/>
    </xf>
    <xf numFmtId="0" fontId="5" fillId="4" borderId="62" xfId="0" applyFont="1" applyFill="1" applyBorder="1" applyAlignment="1">
      <alignment horizontal="center" vertical="center" wrapText="1"/>
    </xf>
    <xf numFmtId="0" fontId="5" fillId="4" borderId="62" xfId="0" applyFont="1" applyFill="1" applyBorder="1" applyAlignment="1">
      <alignment horizontal="center" vertical="center"/>
    </xf>
    <xf numFmtId="166" fontId="3" fillId="2" borderId="77" xfId="0" applyNumberFormat="1" applyFont="1" applyFill="1" applyBorder="1" applyAlignment="1">
      <alignment horizontal="center" vertical="center"/>
    </xf>
    <xf numFmtId="43" fontId="2" fillId="0" borderId="43" xfId="3" applyFont="1" applyBorder="1" applyAlignment="1">
      <alignment vertical="center" wrapText="1"/>
    </xf>
    <xf numFmtId="43" fontId="2" fillId="2" borderId="0" xfId="3" applyFont="1" applyFill="1" applyAlignment="1">
      <alignment vertical="center" wrapText="1"/>
    </xf>
    <xf numFmtId="0" fontId="2" fillId="2" borderId="28" xfId="0" applyFont="1" applyFill="1" applyBorder="1" applyAlignment="1">
      <alignment horizontal="left" vertical="center"/>
    </xf>
    <xf numFmtId="0" fontId="2" fillId="2" borderId="29" xfId="0" applyFont="1" applyFill="1" applyBorder="1" applyAlignment="1">
      <alignment horizontal="left" vertical="center"/>
    </xf>
    <xf numFmtId="0" fontId="2" fillId="2" borderId="28" xfId="0" applyFont="1" applyFill="1" applyBorder="1" applyAlignment="1">
      <alignment horizontal="left" vertical="center" wrapText="1"/>
    </xf>
    <xf numFmtId="0" fontId="2" fillId="2" borderId="29" xfId="0" applyFont="1" applyFill="1" applyBorder="1" applyAlignment="1">
      <alignment horizontal="left" vertical="center" wrapText="1"/>
    </xf>
    <xf numFmtId="0" fontId="3" fillId="2" borderId="28" xfId="0" applyFont="1" applyFill="1" applyBorder="1" applyAlignment="1">
      <alignment horizontal="left" vertical="center"/>
    </xf>
    <xf numFmtId="0" fontId="3" fillId="2" borderId="29" xfId="0" applyFont="1" applyFill="1" applyBorder="1" applyAlignment="1">
      <alignment horizontal="left" vertical="center"/>
    </xf>
    <xf numFmtId="0" fontId="3" fillId="2" borderId="28" xfId="0" applyFont="1" applyFill="1" applyBorder="1" applyAlignment="1">
      <alignment horizontal="left" vertical="center" wrapText="1"/>
    </xf>
    <xf numFmtId="0" fontId="3" fillId="2" borderId="29" xfId="0" applyFont="1" applyFill="1" applyBorder="1" applyAlignment="1">
      <alignment horizontal="left" vertical="center" wrapText="1"/>
    </xf>
    <xf numFmtId="0" fontId="2" fillId="2" borderId="38" xfId="0" applyFont="1" applyFill="1" applyBorder="1" applyAlignment="1">
      <alignment horizontal="left" vertical="center" wrapText="1"/>
    </xf>
    <xf numFmtId="0" fontId="2" fillId="2" borderId="41" xfId="0" applyFont="1" applyFill="1" applyBorder="1" applyAlignment="1">
      <alignment horizontal="left" vertical="center" wrapText="1"/>
    </xf>
    <xf numFmtId="0" fontId="2" fillId="2" borderId="42" xfId="0" applyFont="1" applyFill="1" applyBorder="1" applyAlignment="1">
      <alignment horizontal="left" vertical="center" wrapText="1"/>
    </xf>
    <xf numFmtId="0" fontId="4" fillId="2" borderId="0" xfId="0" applyFont="1" applyFill="1" applyAlignment="1">
      <alignment horizontal="center" vertical="center" wrapText="1"/>
    </xf>
    <xf numFmtId="0" fontId="3" fillId="2" borderId="23" xfId="0" applyFont="1" applyFill="1" applyBorder="1" applyAlignment="1">
      <alignment horizontal="left" vertical="center"/>
    </xf>
    <xf numFmtId="0" fontId="3" fillId="2" borderId="0" xfId="0" applyFont="1" applyFill="1" applyAlignment="1">
      <alignment horizontal="left" vertical="center"/>
    </xf>
    <xf numFmtId="0" fontId="5" fillId="4" borderId="23" xfId="0" applyFont="1" applyFill="1" applyBorder="1" applyAlignment="1">
      <alignment horizontal="left" vertical="center"/>
    </xf>
    <xf numFmtId="0" fontId="5" fillId="4" borderId="0" xfId="0" applyFont="1" applyFill="1" applyAlignment="1">
      <alignment horizontal="left" vertical="center"/>
    </xf>
    <xf numFmtId="0" fontId="2" fillId="3" borderId="37" xfId="0" applyFont="1" applyFill="1" applyBorder="1" applyAlignment="1" applyProtection="1">
      <alignment horizontal="left" vertical="center" wrapText="1"/>
      <protection locked="0"/>
    </xf>
    <xf numFmtId="0" fontId="2" fillId="3" borderId="35" xfId="0" applyFont="1" applyFill="1" applyBorder="1" applyAlignment="1" applyProtection="1">
      <alignment horizontal="left" vertical="center" wrapText="1"/>
      <protection locked="0"/>
    </xf>
    <xf numFmtId="0" fontId="2" fillId="3" borderId="36" xfId="0" applyFont="1" applyFill="1" applyBorder="1" applyAlignment="1" applyProtection="1">
      <alignment horizontal="left" vertical="center" wrapText="1"/>
      <protection locked="0"/>
    </xf>
    <xf numFmtId="0" fontId="2" fillId="2" borderId="43" xfId="0" applyFont="1" applyFill="1" applyBorder="1" applyAlignment="1">
      <alignment horizontal="left" vertical="center" wrapText="1"/>
    </xf>
    <xf numFmtId="0" fontId="2" fillId="2" borderId="30" xfId="0" applyFont="1" applyFill="1" applyBorder="1" applyAlignment="1">
      <alignment horizontal="left" vertical="center" wrapText="1"/>
    </xf>
    <xf numFmtId="0" fontId="2" fillId="3" borderId="43" xfId="0" applyFont="1" applyFill="1" applyBorder="1" applyAlignment="1" applyProtection="1">
      <alignment horizontal="center" vertical="center" wrapText="1"/>
      <protection locked="0"/>
    </xf>
    <xf numFmtId="0" fontId="2" fillId="3" borderId="29" xfId="0" applyFont="1" applyFill="1" applyBorder="1" applyAlignment="1" applyProtection="1">
      <alignment horizontal="center" vertical="center" wrapText="1"/>
      <protection locked="0"/>
    </xf>
    <xf numFmtId="0" fontId="2" fillId="2" borderId="0" xfId="0" applyFont="1" applyFill="1" applyAlignment="1">
      <alignment horizontal="left" vertical="center" wrapText="1"/>
    </xf>
    <xf numFmtId="0" fontId="2" fillId="3" borderId="43" xfId="0" applyFont="1" applyFill="1" applyBorder="1" applyAlignment="1" applyProtection="1">
      <alignment horizontal="left" vertical="center" wrapText="1"/>
      <protection locked="0"/>
    </xf>
    <xf numFmtId="0" fontId="2" fillId="3" borderId="30" xfId="0" applyFont="1" applyFill="1" applyBorder="1" applyAlignment="1" applyProtection="1">
      <alignment horizontal="left" vertical="center" wrapText="1"/>
      <protection locked="0"/>
    </xf>
    <xf numFmtId="0" fontId="2" fillId="3" borderId="29" xfId="0" applyFont="1" applyFill="1" applyBorder="1" applyAlignment="1" applyProtection="1">
      <alignment horizontal="left" vertical="center" wrapText="1"/>
      <protection locked="0"/>
    </xf>
    <xf numFmtId="0" fontId="2" fillId="2" borderId="34" xfId="0" applyFont="1" applyFill="1" applyBorder="1" applyAlignment="1">
      <alignment horizontal="left" vertical="center" wrapText="1"/>
    </xf>
    <xf numFmtId="0" fontId="2" fillId="2" borderId="35" xfId="0" applyFont="1" applyFill="1" applyBorder="1" applyAlignment="1">
      <alignment horizontal="left" vertical="center" wrapText="1"/>
    </xf>
    <xf numFmtId="0" fontId="2" fillId="2" borderId="36" xfId="0" applyFont="1" applyFill="1" applyBorder="1" applyAlignment="1">
      <alignment horizontal="left" vertical="center" wrapText="1"/>
    </xf>
    <xf numFmtId="14" fontId="2" fillId="3" borderId="43" xfId="0" applyNumberFormat="1" applyFont="1" applyFill="1" applyBorder="1" applyAlignment="1" applyProtection="1">
      <alignment horizontal="center" vertical="center" wrapText="1"/>
      <protection locked="0"/>
    </xf>
    <xf numFmtId="14" fontId="2" fillId="3" borderId="29" xfId="0" applyNumberFormat="1" applyFont="1" applyFill="1" applyBorder="1" applyAlignment="1" applyProtection="1">
      <alignment horizontal="center" vertical="center" wrapText="1"/>
      <protection locked="0"/>
    </xf>
    <xf numFmtId="14" fontId="2" fillId="3" borderId="5" xfId="0" applyNumberFormat="1" applyFont="1" applyFill="1" applyBorder="1" applyAlignment="1" applyProtection="1">
      <alignment horizontal="center" vertical="center" wrapText="1"/>
      <protection locked="0"/>
    </xf>
    <xf numFmtId="0" fontId="2" fillId="3" borderId="19" xfId="0" applyFont="1" applyFill="1" applyBorder="1" applyAlignment="1" applyProtection="1">
      <alignment horizontal="center" vertical="center" wrapText="1"/>
      <protection locked="0"/>
    </xf>
    <xf numFmtId="14" fontId="2" fillId="3" borderId="4" xfId="0" applyNumberFormat="1" applyFont="1" applyFill="1" applyBorder="1" applyAlignment="1" applyProtection="1">
      <alignment horizontal="center" vertical="center" wrapText="1"/>
      <protection locked="0"/>
    </xf>
    <xf numFmtId="0" fontId="2" fillId="3" borderId="17" xfId="0" applyFont="1" applyFill="1" applyBorder="1" applyAlignment="1" applyProtection="1">
      <alignment horizontal="center" vertical="center" wrapText="1"/>
      <protection locked="0"/>
    </xf>
    <xf numFmtId="0" fontId="2" fillId="3" borderId="5" xfId="0" applyFont="1" applyFill="1" applyBorder="1" applyAlignment="1" applyProtection="1">
      <alignment horizontal="center" vertical="center" wrapText="1"/>
      <protection locked="0"/>
    </xf>
    <xf numFmtId="0" fontId="2" fillId="3" borderId="4" xfId="0" applyFont="1" applyFill="1" applyBorder="1" applyAlignment="1" applyProtection="1">
      <alignment horizontal="center" vertical="center" wrapText="1"/>
      <protection locked="0"/>
    </xf>
    <xf numFmtId="0" fontId="3" fillId="2" borderId="0" xfId="0" applyFont="1" applyFill="1" applyAlignment="1">
      <alignment horizontal="center" vertical="center" wrapText="1"/>
    </xf>
    <xf numFmtId="0" fontId="3" fillId="2" borderId="24"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31"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0" borderId="32"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33" xfId="0" applyFont="1" applyBorder="1" applyAlignment="1">
      <alignment horizontal="center" vertical="center" wrapText="1"/>
    </xf>
    <xf numFmtId="0" fontId="2" fillId="0" borderId="26" xfId="0" applyFont="1" applyBorder="1" applyAlignment="1">
      <alignment horizontal="center" vertical="center" wrapText="1"/>
    </xf>
    <xf numFmtId="0" fontId="3" fillId="2" borderId="0" xfId="0" applyFont="1" applyFill="1" applyAlignment="1">
      <alignment horizontal="left" vertical="center" wrapText="1"/>
    </xf>
    <xf numFmtId="0" fontId="2" fillId="2" borderId="21"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2" fillId="2" borderId="25"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5" fillId="4" borderId="6" xfId="0" applyFont="1" applyFill="1" applyBorder="1" applyAlignment="1">
      <alignment horizontal="center" vertical="center" wrapText="1"/>
    </xf>
    <xf numFmtId="0" fontId="2" fillId="2" borderId="16" xfId="0" applyFont="1" applyFill="1" applyBorder="1" applyAlignment="1">
      <alignment horizontal="left" vertical="center" wrapText="1"/>
    </xf>
    <xf numFmtId="0" fontId="2" fillId="2" borderId="4" xfId="0" applyFont="1" applyFill="1" applyBorder="1" applyAlignment="1">
      <alignment horizontal="left" vertical="center" wrapText="1"/>
    </xf>
    <xf numFmtId="0" fontId="5" fillId="4" borderId="15" xfId="0" applyFont="1" applyFill="1" applyBorder="1" applyAlignment="1">
      <alignment horizontal="center" vertical="center" wrapText="1"/>
    </xf>
    <xf numFmtId="0" fontId="2" fillId="3" borderId="5" xfId="0" applyFont="1" applyFill="1" applyBorder="1" applyAlignment="1" applyProtection="1">
      <alignment horizontal="left" vertical="center" wrapText="1"/>
      <protection locked="0"/>
    </xf>
    <xf numFmtId="0" fontId="2" fillId="3" borderId="4" xfId="0" applyFont="1" applyFill="1" applyBorder="1" applyAlignment="1" applyProtection="1">
      <alignment horizontal="left" vertical="center" wrapText="1"/>
      <protection locked="0"/>
    </xf>
    <xf numFmtId="0" fontId="5" fillId="4" borderId="6" xfId="0" applyFont="1" applyFill="1" applyBorder="1" applyAlignment="1">
      <alignment horizontal="left" vertical="center" wrapText="1"/>
    </xf>
    <xf numFmtId="0" fontId="16" fillId="0" borderId="0" xfId="0" applyFont="1" applyAlignment="1">
      <alignment vertical="center" wrapText="1"/>
    </xf>
    <xf numFmtId="0" fontId="15" fillId="0" borderId="0" xfId="0" applyFont="1" applyAlignment="1">
      <alignment vertical="center" wrapText="1"/>
    </xf>
    <xf numFmtId="0" fontId="2" fillId="2" borderId="9" xfId="0" applyFont="1" applyFill="1" applyBorder="1" applyAlignment="1">
      <alignment horizontal="left" vertical="center" wrapText="1"/>
    </xf>
    <xf numFmtId="0" fontId="2" fillId="2" borderId="10" xfId="0" applyFont="1" applyFill="1" applyBorder="1" applyAlignment="1">
      <alignment horizontal="left" vertical="center" wrapText="1"/>
    </xf>
    <xf numFmtId="0" fontId="2" fillId="3" borderId="45" xfId="0" applyFont="1" applyFill="1" applyBorder="1" applyAlignment="1" applyProtection="1">
      <alignment horizontal="left" vertical="top" wrapText="1"/>
      <protection locked="0"/>
    </xf>
    <xf numFmtId="0" fontId="2" fillId="3" borderId="40" xfId="0" applyFont="1" applyFill="1" applyBorder="1" applyAlignment="1" applyProtection="1">
      <alignment horizontal="left" vertical="top" wrapText="1"/>
      <protection locked="0"/>
    </xf>
    <xf numFmtId="0" fontId="2" fillId="3" borderId="46" xfId="0" applyFont="1" applyFill="1" applyBorder="1" applyAlignment="1" applyProtection="1">
      <alignment horizontal="left" vertical="top" wrapText="1"/>
      <protection locked="0"/>
    </xf>
    <xf numFmtId="0" fontId="5" fillId="4" borderId="4" xfId="0" applyFont="1" applyFill="1" applyBorder="1" applyAlignment="1">
      <alignment horizontal="left" vertical="center" wrapText="1"/>
    </xf>
    <xf numFmtId="0" fontId="5" fillId="4" borderId="4" xfId="0" applyFont="1" applyFill="1" applyBorder="1" applyAlignment="1">
      <alignment horizontal="center" vertical="center" wrapText="1"/>
    </xf>
    <xf numFmtId="0" fontId="5" fillId="4" borderId="17" xfId="0" applyFont="1" applyFill="1" applyBorder="1" applyAlignment="1">
      <alignment horizontal="center" vertical="center" wrapText="1"/>
    </xf>
    <xf numFmtId="0" fontId="3" fillId="2" borderId="4" xfId="0" applyFont="1" applyFill="1" applyBorder="1" applyAlignment="1">
      <alignment horizontal="right" vertical="center"/>
    </xf>
    <xf numFmtId="166" fontId="3" fillId="2" borderId="4" xfId="0" applyNumberFormat="1" applyFont="1" applyFill="1" applyBorder="1" applyAlignment="1">
      <alignment horizontal="center" vertical="center" wrapText="1"/>
    </xf>
    <xf numFmtId="166" fontId="3" fillId="2" borderId="17" xfId="0" applyNumberFormat="1" applyFont="1" applyFill="1" applyBorder="1" applyAlignment="1">
      <alignment horizontal="center" vertical="center" wrapText="1"/>
    </xf>
    <xf numFmtId="0" fontId="3" fillId="2" borderId="54"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55" xfId="0" applyFont="1" applyFill="1" applyBorder="1" applyAlignment="1">
      <alignment horizontal="center" vertical="center"/>
    </xf>
    <xf numFmtId="9" fontId="3" fillId="2" borderId="23" xfId="2" applyFont="1" applyFill="1" applyBorder="1" applyAlignment="1" applyProtection="1">
      <alignment horizontal="left" vertical="center"/>
    </xf>
    <xf numFmtId="9" fontId="3" fillId="2" borderId="0" xfId="2" applyFont="1" applyFill="1" applyAlignment="1" applyProtection="1">
      <alignment horizontal="left" vertical="center"/>
    </xf>
    <xf numFmtId="166" fontId="3" fillId="2" borderId="43" xfId="2" applyNumberFormat="1" applyFont="1" applyFill="1" applyBorder="1" applyAlignment="1" applyProtection="1">
      <alignment horizontal="center" vertical="center" wrapText="1"/>
    </xf>
    <xf numFmtId="9" fontId="3" fillId="2" borderId="47" xfId="2" applyFont="1" applyFill="1" applyBorder="1" applyAlignment="1" applyProtection="1">
      <alignment horizontal="center" vertical="center" wrapText="1"/>
    </xf>
    <xf numFmtId="0" fontId="2" fillId="2" borderId="4" xfId="0" applyFont="1" applyFill="1" applyBorder="1" applyAlignment="1">
      <alignment horizontal="left" vertical="center"/>
    </xf>
    <xf numFmtId="1" fontId="2" fillId="3" borderId="4" xfId="2" applyNumberFormat="1" applyFont="1" applyFill="1" applyBorder="1" applyAlignment="1" applyProtection="1">
      <alignment horizontal="center" vertical="center" wrapText="1"/>
      <protection locked="0"/>
    </xf>
    <xf numFmtId="166" fontId="2" fillId="2" borderId="4" xfId="0" applyNumberFormat="1" applyFont="1" applyFill="1" applyBorder="1" applyAlignment="1">
      <alignment horizontal="center" vertical="center" wrapText="1"/>
    </xf>
    <xf numFmtId="166" fontId="2" fillId="2" borderId="17" xfId="0" applyNumberFormat="1" applyFont="1" applyFill="1" applyBorder="1" applyAlignment="1">
      <alignment horizontal="center" vertical="center" wrapText="1"/>
    </xf>
    <xf numFmtId="0" fontId="3" fillId="2" borderId="43" xfId="0" applyFont="1" applyFill="1" applyBorder="1" applyAlignment="1">
      <alignment horizontal="center" vertical="center" wrapText="1"/>
    </xf>
    <xf numFmtId="0" fontId="3" fillId="2" borderId="29" xfId="0" applyFont="1" applyFill="1" applyBorder="1" applyAlignment="1">
      <alignment horizontal="center" vertical="center" wrapText="1"/>
    </xf>
    <xf numFmtId="166" fontId="3" fillId="2" borderId="56" xfId="1" applyNumberFormat="1" applyFont="1" applyFill="1" applyBorder="1" applyAlignment="1" applyProtection="1">
      <alignment horizontal="center" vertical="center" wrapText="1"/>
    </xf>
    <xf numFmtId="166" fontId="3" fillId="2" borderId="57" xfId="1" applyNumberFormat="1" applyFont="1" applyFill="1" applyBorder="1" applyAlignment="1" applyProtection="1">
      <alignment horizontal="center" vertical="center" wrapText="1"/>
    </xf>
    <xf numFmtId="166" fontId="2" fillId="3" borderId="4" xfId="0" applyNumberFormat="1" applyFont="1" applyFill="1" applyBorder="1" applyAlignment="1">
      <alignment horizontal="center" vertical="center" wrapText="1"/>
    </xf>
    <xf numFmtId="166" fontId="2" fillId="3" borderId="17" xfId="0" applyNumberFormat="1" applyFont="1" applyFill="1" applyBorder="1" applyAlignment="1">
      <alignment horizontal="center" vertical="center" wrapText="1"/>
    </xf>
    <xf numFmtId="0" fontId="3" fillId="2" borderId="4" xfId="0" applyFont="1" applyFill="1" applyBorder="1" applyAlignment="1">
      <alignment horizontal="left" vertical="center"/>
    </xf>
    <xf numFmtId="0" fontId="3" fillId="2" borderId="4" xfId="0" applyFont="1" applyFill="1" applyBorder="1" applyAlignment="1">
      <alignment horizontal="center" vertical="center"/>
    </xf>
    <xf numFmtId="0" fontId="3" fillId="2" borderId="4" xfId="0" applyFont="1" applyFill="1" applyBorder="1" applyAlignment="1">
      <alignment horizontal="center" vertical="center" wrapText="1"/>
    </xf>
    <xf numFmtId="0" fontId="3" fillId="2" borderId="17"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17" xfId="0" applyFont="1" applyFill="1" applyBorder="1" applyAlignment="1">
      <alignment horizontal="center" vertical="center" wrapText="1"/>
    </xf>
    <xf numFmtId="0" fontId="3" fillId="2" borderId="50" xfId="0" applyFont="1" applyFill="1" applyBorder="1" applyAlignment="1">
      <alignment horizontal="right" vertical="center"/>
    </xf>
    <xf numFmtId="166" fontId="3" fillId="2" borderId="50" xfId="0" applyNumberFormat="1" applyFont="1" applyFill="1" applyBorder="1" applyAlignment="1">
      <alignment horizontal="center" vertical="center" wrapText="1"/>
    </xf>
    <xf numFmtId="166" fontId="3" fillId="2" borderId="51" xfId="0" applyNumberFormat="1" applyFont="1" applyFill="1" applyBorder="1" applyAlignment="1">
      <alignment horizontal="center" vertical="center" wrapText="1"/>
    </xf>
    <xf numFmtId="0" fontId="5" fillId="4" borderId="52" xfId="0" applyFont="1" applyFill="1" applyBorder="1" applyAlignment="1">
      <alignment horizontal="left" vertical="center"/>
    </xf>
    <xf numFmtId="0" fontId="5" fillId="4" borderId="53" xfId="0" applyFont="1" applyFill="1" applyBorder="1" applyAlignment="1">
      <alignment horizontal="left" vertical="center"/>
    </xf>
    <xf numFmtId="0" fontId="2" fillId="2" borderId="4" xfId="0" applyFont="1" applyFill="1" applyBorder="1" applyAlignment="1">
      <alignment horizontal="left" vertical="center" wrapText="1" indent="1"/>
    </xf>
    <xf numFmtId="0" fontId="2" fillId="3" borderId="4" xfId="2" applyNumberFormat="1" applyFont="1" applyFill="1" applyBorder="1" applyAlignment="1" applyProtection="1">
      <alignment horizontal="center" vertical="center" wrapText="1"/>
      <protection locked="0"/>
    </xf>
    <xf numFmtId="0" fontId="3" fillId="2" borderId="4" xfId="0" applyFont="1" applyFill="1" applyBorder="1" applyAlignment="1">
      <alignment horizontal="right" vertical="center" wrapText="1"/>
    </xf>
    <xf numFmtId="0" fontId="3" fillId="2" borderId="4" xfId="0" applyFont="1" applyFill="1" applyBorder="1" applyAlignment="1">
      <alignment horizontal="left" vertical="center" wrapText="1"/>
    </xf>
    <xf numFmtId="0" fontId="3" fillId="2" borderId="17" xfId="0" applyFont="1" applyFill="1" applyBorder="1" applyAlignment="1">
      <alignment horizontal="left" vertical="center" wrapText="1"/>
    </xf>
    <xf numFmtId="0" fontId="2" fillId="2" borderId="4" xfId="0" applyFont="1" applyFill="1" applyBorder="1" applyAlignment="1">
      <alignment horizontal="left" vertical="center" wrapText="1" indent="3"/>
    </xf>
    <xf numFmtId="166" fontId="2" fillId="3" borderId="4" xfId="0" applyNumberFormat="1" applyFont="1" applyFill="1" applyBorder="1" applyAlignment="1" applyProtection="1">
      <alignment horizontal="center" vertical="center" wrapText="1"/>
      <protection locked="0"/>
    </xf>
    <xf numFmtId="166" fontId="2" fillId="3" borderId="17" xfId="0" applyNumberFormat="1" applyFont="1" applyFill="1" applyBorder="1" applyAlignment="1" applyProtection="1">
      <alignment horizontal="center" vertical="center" wrapText="1"/>
      <protection locked="0"/>
    </xf>
    <xf numFmtId="0" fontId="3" fillId="2" borderId="23" xfId="0" applyFont="1" applyFill="1" applyBorder="1" applyAlignment="1">
      <alignment horizontal="right" vertical="top" wrapText="1"/>
    </xf>
    <xf numFmtId="0" fontId="5" fillId="4" borderId="48" xfId="0" applyFont="1" applyFill="1" applyBorder="1" applyAlignment="1">
      <alignment horizontal="left" vertical="center"/>
    </xf>
    <xf numFmtId="0" fontId="5" fillId="4" borderId="49" xfId="0" applyFont="1" applyFill="1" applyBorder="1" applyAlignment="1">
      <alignment horizontal="left" vertical="center"/>
    </xf>
    <xf numFmtId="0" fontId="2" fillId="2" borderId="30" xfId="0" applyFont="1" applyFill="1" applyBorder="1" applyAlignment="1">
      <alignment horizontal="left" vertical="center"/>
    </xf>
    <xf numFmtId="0" fontId="2" fillId="3" borderId="43" xfId="0" applyFont="1" applyFill="1" applyBorder="1" applyAlignment="1" applyProtection="1">
      <alignment horizontal="center" vertical="center"/>
      <protection locked="0"/>
    </xf>
    <xf numFmtId="0" fontId="2" fillId="3" borderId="30" xfId="0" applyFont="1" applyFill="1" applyBorder="1" applyAlignment="1" applyProtection="1">
      <alignment horizontal="center" vertical="center"/>
      <protection locked="0"/>
    </xf>
    <xf numFmtId="0" fontId="2" fillId="3" borderId="47" xfId="0" applyFont="1" applyFill="1" applyBorder="1" applyAlignment="1" applyProtection="1">
      <alignment horizontal="center" vertical="center"/>
      <protection locked="0"/>
    </xf>
    <xf numFmtId="0" fontId="2" fillId="0" borderId="23" xfId="0" applyFont="1" applyBorder="1" applyAlignment="1">
      <alignment horizontal="center" vertical="center"/>
    </xf>
    <xf numFmtId="0" fontId="2" fillId="0" borderId="0" xfId="0" applyFont="1" applyAlignment="1">
      <alignment horizontal="center" vertical="center"/>
    </xf>
    <xf numFmtId="0" fontId="2" fillId="0" borderId="24" xfId="0" applyFont="1" applyBorder="1" applyAlignment="1">
      <alignment horizontal="center" vertical="center"/>
    </xf>
    <xf numFmtId="0" fontId="2" fillId="3" borderId="29" xfId="0" applyFont="1" applyFill="1" applyBorder="1" applyAlignment="1" applyProtection="1">
      <alignment horizontal="center" vertical="center"/>
      <protection locked="0"/>
    </xf>
    <xf numFmtId="0" fontId="2" fillId="2" borderId="11" xfId="0" applyFont="1" applyFill="1" applyBorder="1" applyAlignment="1">
      <alignment horizontal="center" vertical="center"/>
    </xf>
    <xf numFmtId="0" fontId="2" fillId="2" borderId="25" xfId="0" applyFont="1" applyFill="1" applyBorder="1" applyAlignment="1">
      <alignment horizontal="center" vertical="center"/>
    </xf>
    <xf numFmtId="0" fontId="2" fillId="2" borderId="26" xfId="0" applyFont="1" applyFill="1" applyBorder="1" applyAlignment="1">
      <alignment horizontal="center" vertical="center"/>
    </xf>
    <xf numFmtId="14" fontId="2" fillId="3" borderId="43" xfId="0" applyNumberFormat="1" applyFont="1" applyFill="1" applyBorder="1" applyAlignment="1" applyProtection="1">
      <alignment horizontal="center" vertical="center"/>
      <protection locked="0"/>
    </xf>
    <xf numFmtId="0" fontId="2" fillId="3" borderId="30" xfId="0" applyFont="1" applyFill="1" applyBorder="1" applyAlignment="1" applyProtection="1">
      <alignment horizontal="center" vertical="center" wrapText="1"/>
      <protection locked="0"/>
    </xf>
    <xf numFmtId="0" fontId="2" fillId="3" borderId="47" xfId="0" applyFont="1" applyFill="1" applyBorder="1" applyAlignment="1" applyProtection="1">
      <alignment horizontal="center" vertical="center" wrapText="1"/>
      <protection locked="0"/>
    </xf>
    <xf numFmtId="0" fontId="2" fillId="0" borderId="35" xfId="0" applyFont="1" applyBorder="1" applyAlignment="1">
      <alignment horizontal="center" vertical="center" wrapText="1"/>
    </xf>
    <xf numFmtId="0" fontId="2" fillId="0" borderId="44" xfId="0" applyFont="1" applyBorder="1" applyAlignment="1">
      <alignment horizontal="center" vertical="center" wrapText="1"/>
    </xf>
    <xf numFmtId="0" fontId="2" fillId="3" borderId="65" xfId="0" applyFont="1" applyFill="1" applyBorder="1" applyAlignment="1" applyProtection="1">
      <alignment horizontal="center" vertical="center" wrapText="1"/>
      <protection locked="0"/>
    </xf>
    <xf numFmtId="0" fontId="2" fillId="3" borderId="12" xfId="0" applyFont="1" applyFill="1" applyBorder="1" applyAlignment="1" applyProtection="1">
      <alignment horizontal="center" vertical="center" wrapText="1"/>
      <protection locked="0"/>
    </xf>
    <xf numFmtId="0" fontId="2" fillId="3" borderId="13" xfId="0" applyFont="1" applyFill="1" applyBorder="1" applyAlignment="1" applyProtection="1">
      <alignment horizontal="center" vertical="center" wrapText="1"/>
      <protection locked="0"/>
    </xf>
    <xf numFmtId="0" fontId="2" fillId="2" borderId="66" xfId="0" applyFont="1" applyFill="1" applyBorder="1" applyAlignment="1">
      <alignment horizontal="left" vertical="center" wrapText="1"/>
    </xf>
    <xf numFmtId="0" fontId="2" fillId="2" borderId="12" xfId="0" applyFont="1" applyFill="1" applyBorder="1" applyAlignment="1">
      <alignment horizontal="left" vertical="center" wrapText="1"/>
    </xf>
    <xf numFmtId="0" fontId="2" fillId="2" borderId="67" xfId="0" applyFont="1" applyFill="1" applyBorder="1" applyAlignment="1">
      <alignment horizontal="left" vertical="center" wrapText="1"/>
    </xf>
    <xf numFmtId="0" fontId="0" fillId="0" borderId="0" xfId="0" applyAlignment="1">
      <alignment vertical="center" wrapText="1"/>
    </xf>
    <xf numFmtId="0" fontId="20" fillId="0" borderId="0" xfId="0" applyFont="1" applyAlignment="1">
      <alignment vertical="center" wrapText="1"/>
    </xf>
    <xf numFmtId="0" fontId="2" fillId="2" borderId="43" xfId="0" applyFont="1" applyFill="1" applyBorder="1" applyAlignment="1">
      <alignment horizontal="right" vertical="center" wrapText="1" indent="1"/>
    </xf>
    <xf numFmtId="0" fontId="2" fillId="2" borderId="30" xfId="0" applyFont="1" applyFill="1" applyBorder="1" applyAlignment="1">
      <alignment horizontal="right" vertical="center" wrapText="1" indent="1"/>
    </xf>
    <xf numFmtId="0" fontId="2" fillId="2" borderId="29" xfId="0" applyFont="1" applyFill="1" applyBorder="1" applyAlignment="1">
      <alignment horizontal="right" vertical="center" wrapText="1" indent="1"/>
    </xf>
    <xf numFmtId="1" fontId="2" fillId="0" borderId="4" xfId="2" applyNumberFormat="1" applyFont="1" applyFill="1" applyBorder="1" applyAlignment="1" applyProtection="1">
      <alignment horizontal="center" vertical="center" wrapText="1"/>
      <protection locked="0"/>
    </xf>
    <xf numFmtId="0" fontId="3" fillId="2" borderId="76" xfId="0" applyFont="1" applyFill="1" applyBorder="1" applyAlignment="1">
      <alignment horizontal="right" vertical="center" wrapText="1"/>
    </xf>
    <xf numFmtId="0" fontId="0" fillId="0" borderId="41" xfId="0" applyBorder="1" applyAlignment="1">
      <alignment horizontal="right" vertical="center" wrapText="1"/>
    </xf>
    <xf numFmtId="0" fontId="0" fillId="0" borderId="77" xfId="0" applyBorder="1" applyAlignment="1">
      <alignment horizontal="right" vertical="center" wrapText="1"/>
    </xf>
    <xf numFmtId="0" fontId="3" fillId="2" borderId="89" xfId="0" applyFont="1" applyFill="1" applyBorder="1" applyAlignment="1">
      <alignment horizontal="right" vertical="center"/>
    </xf>
    <xf numFmtId="0" fontId="3" fillId="2" borderId="85" xfId="0" applyFont="1" applyFill="1" applyBorder="1" applyAlignment="1">
      <alignment horizontal="right" vertical="center"/>
    </xf>
    <xf numFmtId="0" fontId="0" fillId="0" borderId="85" xfId="0" applyBorder="1" applyAlignment="1">
      <alignment horizontal="right" vertical="center"/>
    </xf>
    <xf numFmtId="0" fontId="0" fillId="0" borderId="90" xfId="0" applyBorder="1" applyAlignment="1">
      <alignment horizontal="right" vertical="center"/>
    </xf>
    <xf numFmtId="166" fontId="2" fillId="2" borderId="43" xfId="0" applyNumberFormat="1" applyFont="1" applyFill="1" applyBorder="1" applyAlignment="1">
      <alignment horizontal="center" vertical="center" wrapText="1"/>
    </xf>
    <xf numFmtId="166" fontId="2" fillId="2" borderId="82" xfId="0" applyNumberFormat="1" applyFont="1" applyFill="1" applyBorder="1" applyAlignment="1">
      <alignment horizontal="center" vertical="center" wrapText="1"/>
    </xf>
    <xf numFmtId="0" fontId="2" fillId="2" borderId="74" xfId="0" applyFont="1" applyFill="1" applyBorder="1" applyAlignment="1">
      <alignment horizontal="center" vertical="center" wrapText="1"/>
    </xf>
    <xf numFmtId="0" fontId="2" fillId="2" borderId="41" xfId="0" applyFont="1" applyFill="1" applyBorder="1" applyAlignment="1">
      <alignment horizontal="center" vertical="center" wrapText="1"/>
    </xf>
    <xf numFmtId="0" fontId="2" fillId="2" borderId="75" xfId="0" applyFont="1" applyFill="1" applyBorder="1" applyAlignment="1">
      <alignment horizontal="center" vertical="center" wrapText="1"/>
    </xf>
    <xf numFmtId="0" fontId="2" fillId="0" borderId="69" xfId="0" applyFont="1" applyBorder="1" applyAlignment="1">
      <alignment horizontal="left" vertical="center" wrapText="1"/>
    </xf>
    <xf numFmtId="0" fontId="2" fillId="2" borderId="70" xfId="0" applyFont="1" applyFill="1" applyBorder="1" applyAlignment="1">
      <alignment horizontal="left" vertical="center" wrapText="1"/>
    </xf>
    <xf numFmtId="0" fontId="2" fillId="2" borderId="71" xfId="0" applyFont="1" applyFill="1" applyBorder="1" applyAlignment="1">
      <alignment horizontal="left" vertical="center" wrapText="1"/>
    </xf>
    <xf numFmtId="0" fontId="2" fillId="0" borderId="72" xfId="0" applyFont="1" applyBorder="1" applyAlignment="1" applyProtection="1">
      <alignment horizontal="left" vertical="center"/>
      <protection locked="0"/>
    </xf>
    <xf numFmtId="0" fontId="2" fillId="0" borderId="71" xfId="0" applyFont="1" applyBorder="1" applyAlignment="1" applyProtection="1">
      <alignment horizontal="left" vertical="center"/>
      <protection locked="0"/>
    </xf>
    <xf numFmtId="0" fontId="2" fillId="0" borderId="73" xfId="0" applyFont="1" applyBorder="1" applyAlignment="1" applyProtection="1">
      <alignment horizontal="left" vertical="center"/>
      <protection locked="0"/>
    </xf>
    <xf numFmtId="0" fontId="2" fillId="2" borderId="74" xfId="0" applyFont="1" applyFill="1" applyBorder="1" applyAlignment="1">
      <alignment horizontal="left" vertical="center" wrapText="1"/>
    </xf>
    <xf numFmtId="0" fontId="2" fillId="0" borderId="76" xfId="0" applyFont="1" applyBorder="1" applyAlignment="1" applyProtection="1">
      <alignment horizontal="left" vertical="center"/>
      <protection locked="0"/>
    </xf>
    <xf numFmtId="0" fontId="2" fillId="0" borderId="77" xfId="0" applyFont="1" applyBorder="1" applyAlignment="1" applyProtection="1">
      <alignment horizontal="left" vertical="center"/>
      <protection locked="0"/>
    </xf>
    <xf numFmtId="167" fontId="2" fillId="0" borderId="76" xfId="0" applyNumberFormat="1" applyFont="1" applyBorder="1" applyAlignment="1" applyProtection="1">
      <alignment horizontal="left" vertical="center"/>
      <protection locked="0"/>
    </xf>
    <xf numFmtId="167" fontId="2" fillId="0" borderId="75" xfId="0" applyNumberFormat="1" applyFont="1" applyBorder="1" applyAlignment="1" applyProtection="1">
      <alignment horizontal="left" vertical="center"/>
      <protection locked="0"/>
    </xf>
    <xf numFmtId="0" fontId="2" fillId="2" borderId="76" xfId="0" applyFont="1" applyFill="1" applyBorder="1" applyAlignment="1">
      <alignment horizontal="left" vertical="center"/>
    </xf>
    <xf numFmtId="0" fontId="2" fillId="2" borderId="41" xfId="0" applyFont="1" applyFill="1" applyBorder="1" applyAlignment="1">
      <alignment horizontal="left" vertical="center"/>
    </xf>
    <xf numFmtId="0" fontId="2" fillId="0" borderId="42" xfId="0" applyFont="1" applyBorder="1" applyAlignment="1" applyProtection="1">
      <alignment horizontal="left" vertical="center"/>
      <protection locked="0"/>
    </xf>
    <xf numFmtId="0" fontId="5" fillId="4" borderId="87" xfId="0" applyFont="1" applyFill="1" applyBorder="1" applyAlignment="1">
      <alignment horizontal="center" vertical="center" wrapText="1"/>
    </xf>
    <xf numFmtId="0" fontId="0" fillId="0" borderId="88" xfId="0" applyBorder="1" applyAlignment="1">
      <alignment horizontal="center" vertical="center" wrapText="1"/>
    </xf>
    <xf numFmtId="0" fontId="3" fillId="2" borderId="43" xfId="0" applyFont="1" applyFill="1" applyBorder="1" applyAlignment="1">
      <alignment horizontal="center" vertical="center"/>
    </xf>
    <xf numFmtId="0" fontId="3" fillId="2" borderId="30" xfId="0" applyFont="1" applyFill="1" applyBorder="1" applyAlignment="1">
      <alignment horizontal="center" vertical="center"/>
    </xf>
    <xf numFmtId="0" fontId="3" fillId="2" borderId="82" xfId="0" applyFont="1" applyFill="1" applyBorder="1" applyAlignment="1">
      <alignment horizontal="center" vertical="center"/>
    </xf>
    <xf numFmtId="166" fontId="3" fillId="2" borderId="43" xfId="0" applyNumberFormat="1" applyFont="1" applyFill="1" applyBorder="1" applyAlignment="1">
      <alignment horizontal="center" vertical="center" wrapText="1"/>
    </xf>
    <xf numFmtId="166" fontId="3" fillId="2" borderId="82" xfId="0" applyNumberFormat="1" applyFont="1" applyFill="1" applyBorder="1" applyAlignment="1">
      <alignment horizontal="center" vertical="center" wrapText="1"/>
    </xf>
    <xf numFmtId="0" fontId="2" fillId="2" borderId="85" xfId="0" applyFont="1" applyFill="1" applyBorder="1" applyAlignment="1">
      <alignment horizontal="left" vertical="center" wrapText="1"/>
    </xf>
    <xf numFmtId="0" fontId="2" fillId="2" borderId="86" xfId="0" applyFont="1" applyFill="1" applyBorder="1" applyAlignment="1">
      <alignment horizontal="left" vertical="center" wrapText="1"/>
    </xf>
    <xf numFmtId="0" fontId="2" fillId="3" borderId="58" xfId="0" applyFont="1" applyFill="1" applyBorder="1" applyAlignment="1" applyProtection="1">
      <alignment horizontal="left" vertical="top" wrapText="1"/>
      <protection locked="0"/>
    </xf>
    <xf numFmtId="0" fontId="2" fillId="3" borderId="59" xfId="0" applyFont="1" applyFill="1" applyBorder="1" applyAlignment="1" applyProtection="1">
      <alignment horizontal="left" vertical="top" wrapText="1"/>
      <protection locked="0"/>
    </xf>
    <xf numFmtId="0" fontId="2" fillId="3" borderId="60" xfId="0" applyFont="1" applyFill="1" applyBorder="1" applyAlignment="1" applyProtection="1">
      <alignment horizontal="left" vertical="top" wrapText="1"/>
      <protection locked="0"/>
    </xf>
    <xf numFmtId="165" fontId="3" fillId="2" borderId="56" xfId="1" applyNumberFormat="1" applyFont="1" applyFill="1" applyBorder="1" applyAlignment="1" applyProtection="1">
      <alignment horizontal="center" vertical="center" wrapText="1"/>
    </xf>
    <xf numFmtId="165" fontId="3" fillId="2" borderId="57" xfId="1" applyNumberFormat="1" applyFont="1" applyFill="1" applyBorder="1" applyAlignment="1" applyProtection="1">
      <alignment horizontal="center" vertical="center" wrapText="1"/>
    </xf>
    <xf numFmtId="43" fontId="2" fillId="2" borderId="0" xfId="3" applyFont="1" applyFill="1" applyAlignment="1">
      <alignment horizontal="left" vertical="center" wrapText="1"/>
    </xf>
  </cellXfs>
  <cellStyles count="4">
    <cellStyle name="Comma" xfId="3" builtinId="3"/>
    <cellStyle name="Currency" xfId="1" builtinId="4"/>
    <cellStyle name="Normal" xfId="0" builtinId="0"/>
    <cellStyle name="Percent" xfId="2" builtinId="5"/>
  </cellStyles>
  <dxfs count="0"/>
  <tableStyles count="0" defaultTableStyle="TableStyleMedium2" defaultPivotStyle="PivotStyleLight16"/>
  <colors>
    <mruColors>
      <color rgb="FFC198E0"/>
      <color rgb="FFCCC0DA"/>
      <color rgb="FF3C0A8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10</xdr:col>
      <xdr:colOff>1156607</xdr:colOff>
      <xdr:row>1</xdr:row>
      <xdr:rowOff>0</xdr:rowOff>
    </xdr:from>
    <xdr:to>
      <xdr:col>12</xdr:col>
      <xdr:colOff>1315711</xdr:colOff>
      <xdr:row>4</xdr:row>
      <xdr:rowOff>18398</xdr:rowOff>
    </xdr:to>
    <xdr:pic>
      <xdr:nvPicPr>
        <xdr:cNvPr id="4" name="Picture 3">
          <a:extLst>
            <a:ext uri="{FF2B5EF4-FFF2-40B4-BE49-F238E27FC236}">
              <a16:creationId xmlns:a16="http://schemas.microsoft.com/office/drawing/2014/main" id="{00000000-0008-0000-0000-000004000000}"/>
            </a:ext>
          </a:extLst>
        </xdr:cNvPr>
        <xdr:cNvPicPr>
          <a:picLocks/>
        </xdr:cNvPicPr>
      </xdr:nvPicPr>
      <xdr:blipFill rotWithShape="1">
        <a:blip xmlns:r="http://schemas.openxmlformats.org/officeDocument/2006/relationships" r:embed="rId1"/>
        <a:srcRect l="-719" t="14854" r="719" b="17045"/>
        <a:stretch/>
      </xdr:blipFill>
      <xdr:spPr>
        <a:xfrm>
          <a:off x="9878786" y="190500"/>
          <a:ext cx="1722292" cy="932798"/>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57150</xdr:colOff>
          <xdr:row>14</xdr:row>
          <xdr:rowOff>66675</xdr:rowOff>
        </xdr:from>
        <xdr:to>
          <xdr:col>9</xdr:col>
          <xdr:colOff>1562100</xdr:colOff>
          <xdr:row>16</xdr:row>
          <xdr:rowOff>9525</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9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Check Box If Yes</a:t>
              </a:r>
            </a:p>
          </xdr:txBody>
        </xdr:sp>
        <xdr:clientData/>
      </xdr:twoCellAnchor>
    </mc:Choice>
    <mc:Fallback/>
  </mc:AlternateContent>
  <xdr:twoCellAnchor editAs="oneCell">
    <xdr:from>
      <xdr:col>9</xdr:col>
      <xdr:colOff>266700</xdr:colOff>
      <xdr:row>0</xdr:row>
      <xdr:rowOff>85725</xdr:rowOff>
    </xdr:from>
    <xdr:to>
      <xdr:col>10</xdr:col>
      <xdr:colOff>265667</xdr:colOff>
      <xdr:row>6</xdr:row>
      <xdr:rowOff>18083</xdr:rowOff>
    </xdr:to>
    <xdr:pic>
      <xdr:nvPicPr>
        <xdr:cNvPr id="3" name="Picture 2">
          <a:extLst>
            <a:ext uri="{FF2B5EF4-FFF2-40B4-BE49-F238E27FC236}">
              <a16:creationId xmlns:a16="http://schemas.microsoft.com/office/drawing/2014/main" id="{00000000-0008-0000-0900-000003000000}"/>
            </a:ext>
          </a:extLst>
        </xdr:cNvPr>
        <xdr:cNvPicPr>
          <a:picLocks/>
        </xdr:cNvPicPr>
      </xdr:nvPicPr>
      <xdr:blipFill rotWithShape="1">
        <a:blip xmlns:r="http://schemas.openxmlformats.org/officeDocument/2006/relationships" r:embed="rId1"/>
        <a:srcRect l="-719" t="14854" r="719" b="17045"/>
        <a:stretch/>
      </xdr:blipFill>
      <xdr:spPr>
        <a:xfrm>
          <a:off x="6134100" y="87630"/>
          <a:ext cx="1751567" cy="953438"/>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9</xdr:col>
          <xdr:colOff>57150</xdr:colOff>
          <xdr:row>14</xdr:row>
          <xdr:rowOff>66675</xdr:rowOff>
        </xdr:from>
        <xdr:to>
          <xdr:col>9</xdr:col>
          <xdr:colOff>1562100</xdr:colOff>
          <xdr:row>16</xdr:row>
          <xdr:rowOff>9525</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9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Check Box If Yes</a:t>
              </a:r>
            </a:p>
          </xdr:txBody>
        </xdr:sp>
        <xdr:clientData/>
      </xdr:twoCellAnchor>
    </mc:Choice>
    <mc:Fallback/>
  </mc:AlternateContent>
</xdr:wsDr>
</file>

<file path=xl/drawings/drawing11.xml><?xml version="1.0" encoding="utf-8"?>
<xdr:wsDr xmlns:xdr="http://schemas.openxmlformats.org/drawingml/2006/spreadsheetDrawing" xmlns:a="http://schemas.openxmlformats.org/drawingml/2006/main">
  <xdr:twoCellAnchor editAs="oneCell">
    <xdr:from>
      <xdr:col>11</xdr:col>
      <xdr:colOff>80341</xdr:colOff>
      <xdr:row>0</xdr:row>
      <xdr:rowOff>128382</xdr:rowOff>
    </xdr:from>
    <xdr:to>
      <xdr:col>12</xdr:col>
      <xdr:colOff>399873</xdr:colOff>
      <xdr:row>6</xdr:row>
      <xdr:rowOff>85725</xdr:rowOff>
    </xdr:to>
    <xdr:pic>
      <xdr:nvPicPr>
        <xdr:cNvPr id="3" name="Picture 2">
          <a:extLst>
            <a:ext uri="{FF2B5EF4-FFF2-40B4-BE49-F238E27FC236}">
              <a16:creationId xmlns:a16="http://schemas.microsoft.com/office/drawing/2014/main" id="{00000000-0008-0000-0200-000002000000}"/>
            </a:ext>
          </a:extLst>
        </xdr:cNvPr>
        <xdr:cNvPicPr>
          <a:picLocks/>
        </xdr:cNvPicPr>
      </xdr:nvPicPr>
      <xdr:blipFill rotWithShape="1">
        <a:blip xmlns:r="http://schemas.openxmlformats.org/officeDocument/2006/relationships" r:embed="rId1"/>
        <a:srcRect l="-719" t="14854" r="719" b="17045"/>
        <a:stretch/>
      </xdr:blipFill>
      <xdr:spPr>
        <a:xfrm>
          <a:off x="9929191" y="128382"/>
          <a:ext cx="1748282" cy="96699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57150</xdr:colOff>
          <xdr:row>14</xdr:row>
          <xdr:rowOff>66675</xdr:rowOff>
        </xdr:from>
        <xdr:to>
          <xdr:col>10</xdr:col>
          <xdr:colOff>371475</xdr:colOff>
          <xdr:row>15</xdr:row>
          <xdr:rowOff>171450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Check Box If Yes</a:t>
              </a:r>
            </a:p>
          </xdr:txBody>
        </xdr:sp>
        <xdr:clientData/>
      </xdr:twoCellAnchor>
    </mc:Choice>
    <mc:Fallback/>
  </mc:AlternateContent>
  <xdr:twoCellAnchor editAs="oneCell">
    <xdr:from>
      <xdr:col>9</xdr:col>
      <xdr:colOff>266700</xdr:colOff>
      <xdr:row>0</xdr:row>
      <xdr:rowOff>85725</xdr:rowOff>
    </xdr:from>
    <xdr:to>
      <xdr:col>11</xdr:col>
      <xdr:colOff>182323</xdr:colOff>
      <xdr:row>6</xdr:row>
      <xdr:rowOff>18083</xdr:rowOff>
    </xdr:to>
    <xdr:pic>
      <xdr:nvPicPr>
        <xdr:cNvPr id="3" name="Picture 2">
          <a:extLst>
            <a:ext uri="{FF2B5EF4-FFF2-40B4-BE49-F238E27FC236}">
              <a16:creationId xmlns:a16="http://schemas.microsoft.com/office/drawing/2014/main" id="{00000000-0008-0000-0100-000003000000}"/>
            </a:ext>
          </a:extLst>
        </xdr:cNvPr>
        <xdr:cNvPicPr>
          <a:picLocks/>
        </xdr:cNvPicPr>
      </xdr:nvPicPr>
      <xdr:blipFill rotWithShape="1">
        <a:blip xmlns:r="http://schemas.openxmlformats.org/officeDocument/2006/relationships" r:embed="rId1"/>
        <a:srcRect l="-719" t="14854" r="719" b="17045"/>
        <a:stretch/>
      </xdr:blipFill>
      <xdr:spPr>
        <a:xfrm>
          <a:off x="6134100" y="87630"/>
          <a:ext cx="1751567" cy="94962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11</xdr:col>
      <xdr:colOff>80341</xdr:colOff>
      <xdr:row>0</xdr:row>
      <xdr:rowOff>128381</xdr:rowOff>
    </xdr:from>
    <xdr:to>
      <xdr:col>12</xdr:col>
      <xdr:colOff>399873</xdr:colOff>
      <xdr:row>6</xdr:row>
      <xdr:rowOff>98322</xdr:rowOff>
    </xdr:to>
    <xdr:pic>
      <xdr:nvPicPr>
        <xdr:cNvPr id="2" name="Picture 1">
          <a:extLst>
            <a:ext uri="{FF2B5EF4-FFF2-40B4-BE49-F238E27FC236}">
              <a16:creationId xmlns:a16="http://schemas.microsoft.com/office/drawing/2014/main" id="{00000000-0008-0000-0200-000002000000}"/>
            </a:ext>
          </a:extLst>
        </xdr:cNvPr>
        <xdr:cNvPicPr>
          <a:picLocks/>
        </xdr:cNvPicPr>
      </xdr:nvPicPr>
      <xdr:blipFill rotWithShape="1">
        <a:blip xmlns:r="http://schemas.openxmlformats.org/officeDocument/2006/relationships" r:embed="rId1"/>
        <a:srcRect l="-719" t="14854" r="719" b="17045"/>
        <a:stretch/>
      </xdr:blipFill>
      <xdr:spPr>
        <a:xfrm>
          <a:off x="7959421" y="128381"/>
          <a:ext cx="1794002" cy="98149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57150</xdr:colOff>
          <xdr:row>14</xdr:row>
          <xdr:rowOff>66675</xdr:rowOff>
        </xdr:from>
        <xdr:to>
          <xdr:col>10</xdr:col>
          <xdr:colOff>295275</xdr:colOff>
          <xdr:row>15</xdr:row>
          <xdr:rowOff>171450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3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Check Box If Yes</a:t>
              </a:r>
            </a:p>
          </xdr:txBody>
        </xdr:sp>
        <xdr:clientData/>
      </xdr:twoCellAnchor>
    </mc:Choice>
    <mc:Fallback/>
  </mc:AlternateContent>
  <xdr:twoCellAnchor editAs="oneCell">
    <xdr:from>
      <xdr:col>9</xdr:col>
      <xdr:colOff>266700</xdr:colOff>
      <xdr:row>0</xdr:row>
      <xdr:rowOff>85725</xdr:rowOff>
    </xdr:from>
    <xdr:to>
      <xdr:col>11</xdr:col>
      <xdr:colOff>106123</xdr:colOff>
      <xdr:row>6</xdr:row>
      <xdr:rowOff>18083</xdr:rowOff>
    </xdr:to>
    <xdr:pic>
      <xdr:nvPicPr>
        <xdr:cNvPr id="3" name="Picture 2">
          <a:extLst>
            <a:ext uri="{FF2B5EF4-FFF2-40B4-BE49-F238E27FC236}">
              <a16:creationId xmlns:a16="http://schemas.microsoft.com/office/drawing/2014/main" id="{00000000-0008-0000-0300-000003000000}"/>
            </a:ext>
          </a:extLst>
        </xdr:cNvPr>
        <xdr:cNvPicPr>
          <a:picLocks/>
        </xdr:cNvPicPr>
      </xdr:nvPicPr>
      <xdr:blipFill rotWithShape="1">
        <a:blip xmlns:r="http://schemas.openxmlformats.org/officeDocument/2006/relationships" r:embed="rId1"/>
        <a:srcRect l="-719" t="14854" r="719" b="17045"/>
        <a:stretch/>
      </xdr:blipFill>
      <xdr:spPr>
        <a:xfrm>
          <a:off x="6134100" y="87630"/>
          <a:ext cx="1751567" cy="949628"/>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9</xdr:col>
          <xdr:colOff>57150</xdr:colOff>
          <xdr:row>14</xdr:row>
          <xdr:rowOff>66675</xdr:rowOff>
        </xdr:from>
        <xdr:to>
          <xdr:col>10</xdr:col>
          <xdr:colOff>295275</xdr:colOff>
          <xdr:row>15</xdr:row>
          <xdr:rowOff>171450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3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Check Box If Yes</a:t>
              </a:r>
            </a:p>
          </xdr:txBody>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editAs="oneCell">
    <xdr:from>
      <xdr:col>11</xdr:col>
      <xdr:colOff>80341</xdr:colOff>
      <xdr:row>0</xdr:row>
      <xdr:rowOff>128381</xdr:rowOff>
    </xdr:from>
    <xdr:to>
      <xdr:col>12</xdr:col>
      <xdr:colOff>399873</xdr:colOff>
      <xdr:row>6</xdr:row>
      <xdr:rowOff>136422</xdr:rowOff>
    </xdr:to>
    <xdr:pic>
      <xdr:nvPicPr>
        <xdr:cNvPr id="3" name="Picture 2">
          <a:extLst>
            <a:ext uri="{FF2B5EF4-FFF2-40B4-BE49-F238E27FC236}">
              <a16:creationId xmlns:a16="http://schemas.microsoft.com/office/drawing/2014/main" id="{00000000-0008-0000-0200-000002000000}"/>
            </a:ext>
          </a:extLst>
        </xdr:cNvPr>
        <xdr:cNvPicPr>
          <a:picLocks/>
        </xdr:cNvPicPr>
      </xdr:nvPicPr>
      <xdr:blipFill rotWithShape="1">
        <a:blip xmlns:r="http://schemas.openxmlformats.org/officeDocument/2006/relationships" r:embed="rId1"/>
        <a:srcRect l="-719" t="14854" r="719" b="17045"/>
        <a:stretch/>
      </xdr:blipFill>
      <xdr:spPr>
        <a:xfrm>
          <a:off x="9929191" y="128381"/>
          <a:ext cx="1748282" cy="97959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57150</xdr:colOff>
          <xdr:row>14</xdr:row>
          <xdr:rowOff>66675</xdr:rowOff>
        </xdr:from>
        <xdr:to>
          <xdr:col>10</xdr:col>
          <xdr:colOff>390525</xdr:colOff>
          <xdr:row>15</xdr:row>
          <xdr:rowOff>171450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5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Check Box If Yes</a:t>
              </a:r>
            </a:p>
          </xdr:txBody>
        </xdr:sp>
        <xdr:clientData/>
      </xdr:twoCellAnchor>
    </mc:Choice>
    <mc:Fallback/>
  </mc:AlternateContent>
  <xdr:twoCellAnchor editAs="oneCell">
    <xdr:from>
      <xdr:col>9</xdr:col>
      <xdr:colOff>266700</xdr:colOff>
      <xdr:row>0</xdr:row>
      <xdr:rowOff>85725</xdr:rowOff>
    </xdr:from>
    <xdr:to>
      <xdr:col>11</xdr:col>
      <xdr:colOff>198992</xdr:colOff>
      <xdr:row>6</xdr:row>
      <xdr:rowOff>18083</xdr:rowOff>
    </xdr:to>
    <xdr:pic>
      <xdr:nvPicPr>
        <xdr:cNvPr id="3" name="Picture 2">
          <a:extLst>
            <a:ext uri="{FF2B5EF4-FFF2-40B4-BE49-F238E27FC236}">
              <a16:creationId xmlns:a16="http://schemas.microsoft.com/office/drawing/2014/main" id="{00000000-0008-0000-0500-000003000000}"/>
            </a:ext>
          </a:extLst>
        </xdr:cNvPr>
        <xdr:cNvPicPr>
          <a:picLocks/>
        </xdr:cNvPicPr>
      </xdr:nvPicPr>
      <xdr:blipFill rotWithShape="1">
        <a:blip xmlns:r="http://schemas.openxmlformats.org/officeDocument/2006/relationships" r:embed="rId1"/>
        <a:srcRect l="-719" t="14854" r="719" b="17045"/>
        <a:stretch/>
      </xdr:blipFill>
      <xdr:spPr>
        <a:xfrm>
          <a:off x="6134100" y="87630"/>
          <a:ext cx="1751567" cy="953438"/>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9</xdr:col>
          <xdr:colOff>57150</xdr:colOff>
          <xdr:row>14</xdr:row>
          <xdr:rowOff>66675</xdr:rowOff>
        </xdr:from>
        <xdr:to>
          <xdr:col>10</xdr:col>
          <xdr:colOff>390525</xdr:colOff>
          <xdr:row>15</xdr:row>
          <xdr:rowOff>171450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5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Check Box If Yes</a:t>
              </a:r>
            </a:p>
          </xdr:txBody>
        </xdr:sp>
        <xdr:clientData/>
      </xdr:twoCellAnchor>
    </mc:Choice>
    <mc:Fallback/>
  </mc:AlternateContent>
</xdr:wsDr>
</file>

<file path=xl/drawings/drawing7.xml><?xml version="1.0" encoding="utf-8"?>
<xdr:wsDr xmlns:xdr="http://schemas.openxmlformats.org/drawingml/2006/spreadsheetDrawing" xmlns:a="http://schemas.openxmlformats.org/drawingml/2006/main">
  <xdr:twoCellAnchor editAs="oneCell">
    <xdr:from>
      <xdr:col>11</xdr:col>
      <xdr:colOff>80341</xdr:colOff>
      <xdr:row>0</xdr:row>
      <xdr:rowOff>128381</xdr:rowOff>
    </xdr:from>
    <xdr:to>
      <xdr:col>12</xdr:col>
      <xdr:colOff>399873</xdr:colOff>
      <xdr:row>6</xdr:row>
      <xdr:rowOff>123825</xdr:rowOff>
    </xdr:to>
    <xdr:pic>
      <xdr:nvPicPr>
        <xdr:cNvPr id="3" name="Picture 2">
          <a:extLst>
            <a:ext uri="{FF2B5EF4-FFF2-40B4-BE49-F238E27FC236}">
              <a16:creationId xmlns:a16="http://schemas.microsoft.com/office/drawing/2014/main" id="{00000000-0008-0000-0200-000002000000}"/>
            </a:ext>
          </a:extLst>
        </xdr:cNvPr>
        <xdr:cNvPicPr>
          <a:picLocks/>
        </xdr:cNvPicPr>
      </xdr:nvPicPr>
      <xdr:blipFill rotWithShape="1">
        <a:blip xmlns:r="http://schemas.openxmlformats.org/officeDocument/2006/relationships" r:embed="rId1"/>
        <a:srcRect l="-719" t="14854" r="719" b="17045"/>
        <a:stretch/>
      </xdr:blipFill>
      <xdr:spPr>
        <a:xfrm>
          <a:off x="9929191" y="128381"/>
          <a:ext cx="1748282" cy="1005094"/>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57150</xdr:colOff>
          <xdr:row>14</xdr:row>
          <xdr:rowOff>66675</xdr:rowOff>
        </xdr:from>
        <xdr:to>
          <xdr:col>10</xdr:col>
          <xdr:colOff>238125</xdr:colOff>
          <xdr:row>15</xdr:row>
          <xdr:rowOff>171450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7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Check Box If Yes</a:t>
              </a:r>
            </a:p>
          </xdr:txBody>
        </xdr:sp>
        <xdr:clientData/>
      </xdr:twoCellAnchor>
    </mc:Choice>
    <mc:Fallback/>
  </mc:AlternateContent>
  <xdr:twoCellAnchor editAs="oneCell">
    <xdr:from>
      <xdr:col>9</xdr:col>
      <xdr:colOff>266700</xdr:colOff>
      <xdr:row>0</xdr:row>
      <xdr:rowOff>85725</xdr:rowOff>
    </xdr:from>
    <xdr:to>
      <xdr:col>11</xdr:col>
      <xdr:colOff>51354</xdr:colOff>
      <xdr:row>6</xdr:row>
      <xdr:rowOff>21893</xdr:rowOff>
    </xdr:to>
    <xdr:pic>
      <xdr:nvPicPr>
        <xdr:cNvPr id="3" name="Picture 2">
          <a:extLst>
            <a:ext uri="{FF2B5EF4-FFF2-40B4-BE49-F238E27FC236}">
              <a16:creationId xmlns:a16="http://schemas.microsoft.com/office/drawing/2014/main" id="{00000000-0008-0000-0700-000003000000}"/>
            </a:ext>
          </a:extLst>
        </xdr:cNvPr>
        <xdr:cNvPicPr>
          <a:picLocks/>
        </xdr:cNvPicPr>
      </xdr:nvPicPr>
      <xdr:blipFill rotWithShape="1">
        <a:blip xmlns:r="http://schemas.openxmlformats.org/officeDocument/2006/relationships" r:embed="rId1"/>
        <a:srcRect l="-719" t="14854" r="719" b="17045"/>
        <a:stretch/>
      </xdr:blipFill>
      <xdr:spPr>
        <a:xfrm>
          <a:off x="6134100" y="87630"/>
          <a:ext cx="1751567" cy="949628"/>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9</xdr:col>
          <xdr:colOff>57150</xdr:colOff>
          <xdr:row>14</xdr:row>
          <xdr:rowOff>66675</xdr:rowOff>
        </xdr:from>
        <xdr:to>
          <xdr:col>10</xdr:col>
          <xdr:colOff>238125</xdr:colOff>
          <xdr:row>15</xdr:row>
          <xdr:rowOff>171450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7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Check Box If Yes</a:t>
              </a:r>
            </a:p>
          </xdr:txBody>
        </xdr:sp>
        <xdr:clientData/>
      </xdr:twoCellAnchor>
    </mc:Choice>
    <mc:Fallback/>
  </mc:AlternateContent>
</xdr:wsDr>
</file>

<file path=xl/drawings/drawing9.xml><?xml version="1.0" encoding="utf-8"?>
<xdr:wsDr xmlns:xdr="http://schemas.openxmlformats.org/drawingml/2006/spreadsheetDrawing" xmlns:a="http://schemas.openxmlformats.org/drawingml/2006/main">
  <xdr:twoCellAnchor editAs="oneCell">
    <xdr:from>
      <xdr:col>11</xdr:col>
      <xdr:colOff>80341</xdr:colOff>
      <xdr:row>0</xdr:row>
      <xdr:rowOff>128382</xdr:rowOff>
    </xdr:from>
    <xdr:to>
      <xdr:col>12</xdr:col>
      <xdr:colOff>399873</xdr:colOff>
      <xdr:row>6</xdr:row>
      <xdr:rowOff>142876</xdr:rowOff>
    </xdr:to>
    <xdr:pic>
      <xdr:nvPicPr>
        <xdr:cNvPr id="3" name="Picture 2">
          <a:extLst>
            <a:ext uri="{FF2B5EF4-FFF2-40B4-BE49-F238E27FC236}">
              <a16:creationId xmlns:a16="http://schemas.microsoft.com/office/drawing/2014/main" id="{00000000-0008-0000-0200-000002000000}"/>
            </a:ext>
          </a:extLst>
        </xdr:cNvPr>
        <xdr:cNvPicPr>
          <a:picLocks/>
        </xdr:cNvPicPr>
      </xdr:nvPicPr>
      <xdr:blipFill rotWithShape="1">
        <a:blip xmlns:r="http://schemas.openxmlformats.org/officeDocument/2006/relationships" r:embed="rId1"/>
        <a:srcRect l="-719" t="14854" r="719" b="17045"/>
        <a:stretch/>
      </xdr:blipFill>
      <xdr:spPr>
        <a:xfrm>
          <a:off x="9929191" y="128382"/>
          <a:ext cx="1748282" cy="102414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0.xml"/><Relationship Id="rId1" Type="http://schemas.openxmlformats.org/officeDocument/2006/relationships/printerSettings" Target="../printerSettings/printerSettings10.bin"/><Relationship Id="rId5" Type="http://schemas.openxmlformats.org/officeDocument/2006/relationships/ctrlProp" Target="../ctrlProps/ctrlProp9.xml"/><Relationship Id="rId4" Type="http://schemas.openxmlformats.org/officeDocument/2006/relationships/ctrlProp" Target="../ctrlProps/ctrlProp8.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1.xml"/><Relationship Id="rId1" Type="http://schemas.openxmlformats.org/officeDocument/2006/relationships/printerSettings" Target="../printerSettings/printerSettings11.bin"/><Relationship Id="rId4" Type="http://schemas.openxmlformats.org/officeDocument/2006/relationships/comments" Target="../comments6.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5" Type="http://schemas.openxmlformats.org/officeDocument/2006/relationships/ctrlProp" Target="../ctrlProps/ctrlProp3.xml"/><Relationship Id="rId4" Type="http://schemas.openxmlformats.org/officeDocument/2006/relationships/ctrlProp" Target="../ctrlProps/ctrlProp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6.bin"/><Relationship Id="rId5" Type="http://schemas.openxmlformats.org/officeDocument/2006/relationships/ctrlProp" Target="../ctrlProps/ctrlProp5.xml"/><Relationship Id="rId4" Type="http://schemas.openxmlformats.org/officeDocument/2006/relationships/ctrlProp" Target="../ctrlProps/ctrlProp4.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4.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8.bin"/><Relationship Id="rId5" Type="http://schemas.openxmlformats.org/officeDocument/2006/relationships/ctrlProp" Target="../ctrlProps/ctrlProp7.xml"/><Relationship Id="rId4" Type="http://schemas.openxmlformats.org/officeDocument/2006/relationships/ctrlProp" Target="../ctrlProps/ctrlProp6.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9.xml"/><Relationship Id="rId1" Type="http://schemas.openxmlformats.org/officeDocument/2006/relationships/printerSettings" Target="../printerSettings/printerSettings9.bin"/><Relationship Id="rId4"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2:N81"/>
  <sheetViews>
    <sheetView showZeros="0" tabSelected="1" zoomScale="80" zoomScaleNormal="80" zoomScaleSheetLayoutView="100" workbookViewId="0">
      <selection activeCell="B74" sqref="B74"/>
    </sheetView>
  </sheetViews>
  <sheetFormatPr defaultColWidth="9.140625" defaultRowHeight="12.75" x14ac:dyDescent="0.25"/>
  <cols>
    <col min="1" max="1" width="2.28515625" style="1" customWidth="1"/>
    <col min="2" max="2" width="6.28515625" style="1" customWidth="1"/>
    <col min="3" max="3" width="49.140625" style="1" customWidth="1"/>
    <col min="4" max="4" width="2" style="1" customWidth="1"/>
    <col min="5" max="5" width="21.7109375" style="1" customWidth="1"/>
    <col min="6" max="6" width="2" style="1" customWidth="1"/>
    <col min="7" max="7" width="21.7109375" style="1" customWidth="1"/>
    <col min="8" max="8" width="2" style="1" customWidth="1"/>
    <col min="9" max="9" width="21.7109375" style="1" customWidth="1"/>
    <col min="10" max="10" width="2" style="1" customWidth="1"/>
    <col min="11" max="11" width="21.7109375" style="1" customWidth="1"/>
    <col min="12" max="12" width="2" style="1" customWidth="1"/>
    <col min="13" max="13" width="21.7109375" style="1" customWidth="1"/>
    <col min="14" max="14" width="2" style="1" customWidth="1"/>
    <col min="15" max="15" width="2.28515625" style="1" customWidth="1"/>
    <col min="16" max="16384" width="9.140625" style="1"/>
  </cols>
  <sheetData>
    <row r="2" spans="2:14" ht="15.75" customHeight="1" x14ac:dyDescent="0.25">
      <c r="B2" s="168" t="s">
        <v>92</v>
      </c>
      <c r="C2" s="168"/>
      <c r="D2" s="168"/>
      <c r="E2" s="168"/>
      <c r="F2" s="168"/>
      <c r="G2" s="168"/>
      <c r="H2" s="168"/>
      <c r="I2" s="168"/>
      <c r="J2" s="168"/>
      <c r="K2" s="168"/>
      <c r="L2" s="168"/>
      <c r="M2" s="168"/>
    </row>
    <row r="3" spans="2:14" ht="15" customHeight="1" x14ac:dyDescent="0.25">
      <c r="B3" s="168"/>
      <c r="C3" s="168"/>
      <c r="D3" s="168"/>
      <c r="E3" s="168"/>
      <c r="F3" s="168"/>
      <c r="G3" s="168"/>
      <c r="H3" s="168"/>
      <c r="I3" s="168"/>
      <c r="J3" s="168"/>
      <c r="K3" s="168"/>
      <c r="L3" s="168"/>
      <c r="M3" s="168"/>
    </row>
    <row r="4" spans="2:14" ht="40.5" customHeight="1" x14ac:dyDescent="0.25">
      <c r="B4" s="168"/>
      <c r="C4" s="168"/>
      <c r="D4" s="168"/>
      <c r="E4" s="168"/>
      <c r="F4" s="168"/>
      <c r="G4" s="168"/>
      <c r="H4" s="168"/>
      <c r="I4" s="168"/>
      <c r="J4" s="168"/>
      <c r="K4" s="168"/>
      <c r="L4" s="168"/>
      <c r="M4" s="168"/>
    </row>
    <row r="5" spans="2:14" ht="15" customHeight="1" x14ac:dyDescent="0.25">
      <c r="B5" s="168"/>
      <c r="C5" s="168"/>
      <c r="D5" s="168"/>
      <c r="E5" s="168"/>
      <c r="F5" s="168"/>
      <c r="G5" s="168"/>
      <c r="H5" s="168"/>
      <c r="I5" s="168"/>
      <c r="J5" s="168"/>
      <c r="K5" s="168"/>
      <c r="L5" s="168"/>
      <c r="M5" s="168"/>
    </row>
    <row r="6" spans="2:14" ht="6" customHeight="1" x14ac:dyDescent="0.25">
      <c r="B6" s="168"/>
      <c r="C6" s="168"/>
      <c r="D6" s="168"/>
      <c r="E6" s="168"/>
      <c r="F6" s="168"/>
      <c r="G6" s="168"/>
      <c r="H6" s="168"/>
      <c r="I6" s="168"/>
      <c r="J6" s="168"/>
      <c r="K6" s="168"/>
      <c r="L6" s="168"/>
      <c r="M6" s="168"/>
    </row>
    <row r="7" spans="2:14" ht="26.25" customHeight="1" thickBot="1" x14ac:dyDescent="0.3">
      <c r="B7" s="180" t="s">
        <v>87</v>
      </c>
      <c r="C7" s="180"/>
      <c r="D7" s="180"/>
      <c r="E7" s="180"/>
      <c r="F7" s="180"/>
      <c r="G7" s="180"/>
      <c r="H7" s="180"/>
      <c r="I7" s="180"/>
      <c r="J7" s="180"/>
      <c r="K7" s="180"/>
      <c r="L7" s="180"/>
      <c r="M7" s="180"/>
      <c r="N7" s="180"/>
    </row>
    <row r="8" spans="2:14" ht="15" customHeight="1" x14ac:dyDescent="0.25">
      <c r="B8" s="184" t="s">
        <v>5</v>
      </c>
      <c r="C8" s="185"/>
      <c r="D8" s="186"/>
      <c r="E8" s="173"/>
      <c r="F8" s="174"/>
      <c r="G8" s="174"/>
      <c r="H8" s="174"/>
      <c r="I8" s="174"/>
      <c r="J8" s="174"/>
      <c r="K8" s="174"/>
      <c r="L8" s="174"/>
      <c r="M8" s="175"/>
      <c r="N8" s="202"/>
    </row>
    <row r="9" spans="2:14" ht="6.75" customHeight="1" x14ac:dyDescent="0.25">
      <c r="B9" s="5"/>
      <c r="C9" s="6"/>
      <c r="D9" s="6"/>
      <c r="G9" s="7"/>
      <c r="H9" s="7"/>
      <c r="I9" s="7"/>
      <c r="J9" s="7"/>
      <c r="K9" s="7"/>
      <c r="L9" s="7"/>
      <c r="M9" s="7"/>
      <c r="N9" s="203"/>
    </row>
    <row r="10" spans="2:14" ht="24.75" customHeight="1" x14ac:dyDescent="0.25">
      <c r="B10" s="165" t="s">
        <v>24</v>
      </c>
      <c r="C10" s="166"/>
      <c r="D10" s="167"/>
      <c r="E10" s="181"/>
      <c r="F10" s="182"/>
      <c r="G10" s="182"/>
      <c r="H10" s="183"/>
      <c r="I10" s="176" t="s">
        <v>25</v>
      </c>
      <c r="J10" s="177"/>
      <c r="K10" s="160"/>
      <c r="L10" s="178"/>
      <c r="M10" s="179"/>
      <c r="N10" s="204"/>
    </row>
    <row r="11" spans="2:14" ht="6.75" customHeight="1" x14ac:dyDescent="0.25">
      <c r="B11" s="5"/>
      <c r="C11" s="6"/>
      <c r="D11" s="6"/>
      <c r="J11" s="6"/>
      <c r="K11" s="6"/>
      <c r="L11" s="6"/>
      <c r="N11" s="203"/>
    </row>
    <row r="12" spans="2:14" ht="15" customHeight="1" x14ac:dyDescent="0.25">
      <c r="B12" s="165" t="s">
        <v>81</v>
      </c>
      <c r="C12" s="166"/>
      <c r="D12" s="167"/>
      <c r="E12" s="181"/>
      <c r="F12" s="182"/>
      <c r="G12" s="182"/>
      <c r="H12" s="183"/>
      <c r="I12" s="176" t="s">
        <v>16</v>
      </c>
      <c r="J12" s="177"/>
      <c r="K12" s="160"/>
      <c r="L12" s="187"/>
      <c r="M12" s="188"/>
      <c r="N12" s="204"/>
    </row>
    <row r="13" spans="2:14" ht="6.75" customHeight="1" x14ac:dyDescent="0.25">
      <c r="B13" s="5"/>
      <c r="C13" s="6"/>
      <c r="D13" s="6"/>
      <c r="J13" s="8"/>
      <c r="K13" s="8"/>
      <c r="L13" s="8"/>
      <c r="N13" s="203"/>
    </row>
    <row r="14" spans="2:14" ht="12.75" customHeight="1" x14ac:dyDescent="0.25">
      <c r="B14" s="165" t="s">
        <v>0</v>
      </c>
      <c r="C14" s="166"/>
      <c r="D14" s="167"/>
      <c r="E14" s="181"/>
      <c r="F14" s="182"/>
      <c r="G14" s="182"/>
      <c r="H14" s="183"/>
      <c r="I14" s="176" t="s">
        <v>17</v>
      </c>
      <c r="J14" s="177"/>
      <c r="K14" s="160"/>
      <c r="L14" s="187"/>
      <c r="M14" s="188"/>
      <c r="N14" s="204"/>
    </row>
    <row r="15" spans="2:14" ht="6.75" customHeight="1" thickBot="1" x14ac:dyDescent="0.3">
      <c r="B15" s="200"/>
      <c r="C15" s="201"/>
      <c r="D15" s="201"/>
      <c r="E15" s="201"/>
      <c r="F15" s="201"/>
      <c r="G15" s="201"/>
      <c r="H15" s="201"/>
      <c r="I15" s="201"/>
      <c r="J15" s="201"/>
      <c r="K15" s="201"/>
      <c r="L15" s="201"/>
      <c r="M15" s="201"/>
      <c r="N15" s="205"/>
    </row>
    <row r="16" spans="2:14" ht="6.75" customHeight="1" x14ac:dyDescent="0.25">
      <c r="B16" s="9"/>
      <c r="C16" s="10"/>
      <c r="D16" s="11"/>
      <c r="E16" s="11"/>
      <c r="F16" s="11"/>
      <c r="G16" s="11"/>
      <c r="H16" s="11"/>
      <c r="I16" s="11"/>
      <c r="J16" s="11"/>
      <c r="K16" s="11"/>
      <c r="L16" s="11"/>
      <c r="M16" s="11"/>
      <c r="N16" s="12"/>
    </row>
    <row r="17" spans="2:14" ht="15" customHeight="1" x14ac:dyDescent="0.25">
      <c r="B17" s="169" t="s">
        <v>11</v>
      </c>
      <c r="C17" s="170"/>
      <c r="E17" s="103">
        <f>'Option Nr 1'!E8</f>
        <v>0</v>
      </c>
      <c r="F17" s="14"/>
      <c r="G17" s="13">
        <f>'Option Nr 2'!E8</f>
        <v>0</v>
      </c>
      <c r="H17" s="14"/>
      <c r="I17" s="13">
        <f>'Option Nr 3'!E8</f>
        <v>0</v>
      </c>
      <c r="J17" s="14"/>
      <c r="K17" s="13">
        <f>'Option Nr 4'!E8</f>
        <v>0</v>
      </c>
      <c r="L17" s="14"/>
      <c r="M17" s="13">
        <f>'Option Nr 5'!E8</f>
        <v>0</v>
      </c>
      <c r="N17" s="15"/>
    </row>
    <row r="18" spans="2:14" ht="6.75" customHeight="1" thickBot="1" x14ac:dyDescent="0.3">
      <c r="B18" s="16"/>
      <c r="C18" s="17"/>
      <c r="D18" s="18"/>
      <c r="E18" s="18"/>
      <c r="F18" s="18"/>
      <c r="G18" s="18"/>
      <c r="H18" s="18"/>
      <c r="I18" s="18"/>
      <c r="J18" s="18"/>
      <c r="K18" s="18"/>
      <c r="L18" s="18"/>
      <c r="M18" s="18"/>
      <c r="N18" s="19"/>
    </row>
    <row r="19" spans="2:14" ht="6.75" customHeight="1" x14ac:dyDescent="0.25">
      <c r="B19" s="20"/>
      <c r="C19" s="21"/>
      <c r="N19" s="15"/>
    </row>
    <row r="20" spans="2:14" ht="15" customHeight="1" x14ac:dyDescent="0.25">
      <c r="B20" s="171" t="s">
        <v>8</v>
      </c>
      <c r="C20" s="172"/>
      <c r="D20" s="22"/>
      <c r="E20" s="22"/>
      <c r="F20" s="22"/>
      <c r="G20" s="22"/>
      <c r="H20" s="22"/>
      <c r="I20" s="22"/>
      <c r="J20" s="22"/>
      <c r="K20" s="22"/>
      <c r="L20" s="22"/>
      <c r="M20" s="22"/>
      <c r="N20" s="23"/>
    </row>
    <row r="21" spans="2:14" ht="15" customHeight="1" x14ac:dyDescent="0.25">
      <c r="B21" s="157" t="s">
        <v>19</v>
      </c>
      <c r="C21" s="158"/>
      <c r="D21" s="24"/>
      <c r="E21" s="25">
        <f>'Option Nr 1'!E12</f>
        <v>0</v>
      </c>
      <c r="F21" s="26"/>
      <c r="G21" s="25">
        <f>'Option Nr 2'!E12</f>
        <v>0</v>
      </c>
      <c r="H21" s="27"/>
      <c r="I21" s="25">
        <f>'Option Nr 3'!E12</f>
        <v>0</v>
      </c>
      <c r="J21" s="26"/>
      <c r="K21" s="25">
        <f>'Option Nr 4'!E12</f>
        <v>0</v>
      </c>
      <c r="L21" s="26"/>
      <c r="M21" s="25">
        <f>'Option Nr 5'!E12</f>
        <v>0</v>
      </c>
      <c r="N21" s="28"/>
    </row>
    <row r="22" spans="2:14" ht="15" customHeight="1" x14ac:dyDescent="0.25">
      <c r="B22" s="157" t="s">
        <v>12</v>
      </c>
      <c r="C22" s="158"/>
      <c r="D22" s="24"/>
      <c r="E22" s="25">
        <f>'Option Nr 1'!J18</f>
        <v>0</v>
      </c>
      <c r="F22" s="26"/>
      <c r="G22" s="25">
        <f>'Option Nr 2'!J18</f>
        <v>0</v>
      </c>
      <c r="H22" s="27"/>
      <c r="I22" s="25">
        <f>'Option Nr 3'!J18</f>
        <v>0</v>
      </c>
      <c r="J22" s="26"/>
      <c r="K22" s="25">
        <f>'Option Nr 4'!J18</f>
        <v>0</v>
      </c>
      <c r="L22" s="26"/>
      <c r="M22" s="25">
        <f>'Option Nr 5'!J18</f>
        <v>0</v>
      </c>
      <c r="N22" s="28"/>
    </row>
    <row r="23" spans="2:14" ht="15" customHeight="1" x14ac:dyDescent="0.25">
      <c r="B23" s="157" t="s">
        <v>9</v>
      </c>
      <c r="C23" s="158"/>
      <c r="D23" s="29"/>
      <c r="E23" s="25">
        <f>'Option Nr 1'!J12</f>
        <v>0</v>
      </c>
      <c r="F23" s="30"/>
      <c r="G23" s="25">
        <f>'Option Nr 2'!J12</f>
        <v>0</v>
      </c>
      <c r="H23" s="31"/>
      <c r="I23" s="25">
        <f>'Option Nr 3'!J12</f>
        <v>0</v>
      </c>
      <c r="J23" s="31"/>
      <c r="K23" s="25">
        <f>'Option Nr 4'!J12</f>
        <v>0</v>
      </c>
      <c r="L23" s="32"/>
      <c r="M23" s="25">
        <f>'Option Nr 5'!J12</f>
        <v>0</v>
      </c>
      <c r="N23" s="33"/>
    </row>
    <row r="24" spans="2:14" ht="15" customHeight="1" x14ac:dyDescent="0.25">
      <c r="B24" s="157" t="s">
        <v>10</v>
      </c>
      <c r="C24" s="158"/>
      <c r="D24" s="29"/>
      <c r="E24" s="25">
        <f>'Option Nr 1'!E14</f>
        <v>0</v>
      </c>
      <c r="F24" s="30"/>
      <c r="G24" s="25">
        <f>'Option Nr 2'!E14</f>
        <v>0</v>
      </c>
      <c r="H24" s="32"/>
      <c r="I24" s="25">
        <f>'Option Nr 3'!E14</f>
        <v>0</v>
      </c>
      <c r="J24" s="31"/>
      <c r="K24" s="25">
        <f>'Option Nr 4'!E14</f>
        <v>0</v>
      </c>
      <c r="L24" s="32"/>
      <c r="M24" s="25">
        <f>'Option Nr 5'!E14</f>
        <v>0</v>
      </c>
      <c r="N24" s="33"/>
    </row>
    <row r="25" spans="2:14" ht="15" customHeight="1" x14ac:dyDescent="0.25">
      <c r="B25" s="157" t="s">
        <v>26</v>
      </c>
      <c r="C25" s="158"/>
      <c r="D25" s="29"/>
      <c r="E25" s="25">
        <f>'Option Nr 1'!E20</f>
        <v>0</v>
      </c>
      <c r="F25" s="30"/>
      <c r="G25" s="25" t="str">
        <f>'Option Nr 2'!E20</f>
        <v>Footpath</v>
      </c>
      <c r="H25" s="32"/>
      <c r="I25" s="25">
        <f>'Option Nr 3'!E20</f>
        <v>0</v>
      </c>
      <c r="J25" s="31"/>
      <c r="K25" s="25">
        <f>'Option Nr 4'!E20</f>
        <v>0</v>
      </c>
      <c r="L25" s="32"/>
      <c r="M25" s="25">
        <f>'Option Nr 5'!E20</f>
        <v>0</v>
      </c>
      <c r="N25" s="28"/>
    </row>
    <row r="26" spans="2:14" ht="6.75" customHeight="1" thickBot="1" x14ac:dyDescent="0.3">
      <c r="B26" s="16"/>
      <c r="C26" s="34"/>
      <c r="D26" s="34"/>
      <c r="E26" s="34"/>
      <c r="F26" s="34"/>
      <c r="G26" s="34"/>
      <c r="H26" s="34"/>
      <c r="I26" s="34"/>
      <c r="J26" s="34"/>
      <c r="K26" s="34"/>
      <c r="L26" s="34"/>
      <c r="M26" s="34"/>
      <c r="N26" s="35"/>
    </row>
    <row r="27" spans="2:14" ht="6.75" customHeight="1" x14ac:dyDescent="0.25">
      <c r="B27" s="9"/>
      <c r="C27" s="36"/>
      <c r="D27" s="36"/>
      <c r="E27" s="36"/>
      <c r="F27" s="36"/>
      <c r="G27" s="36"/>
      <c r="H27" s="36"/>
      <c r="I27" s="36"/>
      <c r="J27" s="36"/>
      <c r="K27" s="36"/>
      <c r="L27" s="36"/>
      <c r="M27" s="36"/>
      <c r="N27" s="37"/>
    </row>
    <row r="28" spans="2:14" s="2" customFormat="1" x14ac:dyDescent="0.25">
      <c r="B28" s="38" t="s">
        <v>83</v>
      </c>
      <c r="C28" s="39"/>
      <c r="D28" s="40"/>
      <c r="E28" s="41"/>
      <c r="F28" s="41"/>
      <c r="G28" s="41"/>
      <c r="H28" s="41"/>
      <c r="I28" s="41"/>
      <c r="J28" s="41"/>
      <c r="K28" s="41"/>
      <c r="L28" s="41"/>
      <c r="M28" s="41"/>
      <c r="N28" s="42"/>
    </row>
    <row r="29" spans="2:14" s="2" customFormat="1" ht="6.75" customHeight="1" x14ac:dyDescent="0.25">
      <c r="B29" s="43"/>
      <c r="C29" s="44"/>
      <c r="D29" s="44"/>
      <c r="E29" s="21"/>
      <c r="F29" s="206"/>
      <c r="G29" s="206"/>
      <c r="I29" s="195"/>
      <c r="J29" s="195"/>
      <c r="K29" s="44"/>
      <c r="L29" s="44"/>
      <c r="M29" s="195"/>
      <c r="N29" s="196"/>
    </row>
    <row r="30" spans="2:14" s="2" customFormat="1" x14ac:dyDescent="0.25">
      <c r="B30" s="45" t="s">
        <v>20</v>
      </c>
      <c r="C30" s="21"/>
      <c r="E30" s="24"/>
      <c r="F30" s="24"/>
      <c r="G30" s="24"/>
      <c r="H30" s="24"/>
      <c r="I30" s="24"/>
      <c r="J30" s="24"/>
      <c r="K30" s="24"/>
      <c r="L30" s="24"/>
      <c r="M30" s="24"/>
      <c r="N30" s="42"/>
    </row>
    <row r="31" spans="2:14" s="2" customFormat="1" ht="15" customHeight="1" x14ac:dyDescent="0.25">
      <c r="B31" s="45"/>
      <c r="C31" s="21"/>
      <c r="E31" s="46" t="s">
        <v>18</v>
      </c>
      <c r="F31" s="47"/>
      <c r="G31" s="46" t="s">
        <v>18</v>
      </c>
      <c r="H31" s="47"/>
      <c r="I31" s="46" t="s">
        <v>18</v>
      </c>
      <c r="J31" s="47"/>
      <c r="K31" s="46" t="s">
        <v>18</v>
      </c>
      <c r="L31" s="48"/>
      <c r="M31" s="46" t="s">
        <v>18</v>
      </c>
      <c r="N31" s="42"/>
    </row>
    <row r="32" spans="2:14" ht="15" customHeight="1" x14ac:dyDescent="0.25">
      <c r="B32" s="159" t="s">
        <v>65</v>
      </c>
      <c r="C32" s="160"/>
      <c r="D32" s="49"/>
      <c r="E32" s="50">
        <f>SUM('Option Nr 1'!$K$25:$L$25)</f>
        <v>0</v>
      </c>
      <c r="F32" s="51"/>
      <c r="G32" s="50">
        <f>SUM('Option Nr 2'!$K$25:$L$25)</f>
        <v>0</v>
      </c>
      <c r="H32" s="51"/>
      <c r="I32" s="50">
        <f>SUM('Option Nr 3'!$K$25:$L$25)</f>
        <v>0</v>
      </c>
      <c r="J32" s="51"/>
      <c r="K32" s="50">
        <f>SUM('Option Nr 4'!$K$25:$L$25)</f>
        <v>0</v>
      </c>
      <c r="L32" s="52"/>
      <c r="M32" s="50">
        <f>SUM('Option Nr 5'!$K$25:$L$25)</f>
        <v>0</v>
      </c>
      <c r="N32" s="53"/>
    </row>
    <row r="33" spans="2:14" ht="15" customHeight="1" x14ac:dyDescent="0.25">
      <c r="B33" s="159" t="s">
        <v>66</v>
      </c>
      <c r="C33" s="160"/>
      <c r="D33" s="49"/>
      <c r="E33" s="50">
        <f>SUM('Option Nr 1'!$K$26:$L$26)</f>
        <v>0</v>
      </c>
      <c r="F33" s="51"/>
      <c r="G33" s="50">
        <f>SUM('Option Nr 2'!$K$26:$L$26)</f>
        <v>0</v>
      </c>
      <c r="H33" s="51"/>
      <c r="I33" s="50">
        <f>SUM('Option Nr 3'!$K$26:$L$26)</f>
        <v>0</v>
      </c>
      <c r="J33" s="51"/>
      <c r="K33" s="50">
        <f>SUM('Option Nr 4'!$K$26:$L$26)</f>
        <v>0</v>
      </c>
      <c r="L33" s="52"/>
      <c r="M33" s="50">
        <f>SUM('Option Nr 5'!$K$26:$L$26)</f>
        <v>0</v>
      </c>
      <c r="N33" s="53"/>
    </row>
    <row r="34" spans="2:14" ht="15" customHeight="1" x14ac:dyDescent="0.25">
      <c r="B34" s="159" t="s">
        <v>67</v>
      </c>
      <c r="C34" s="160"/>
      <c r="D34" s="49"/>
      <c r="E34" s="50">
        <f>SUM('Option Nr 1'!$K$27:$L$27)</f>
        <v>0</v>
      </c>
      <c r="F34" s="51"/>
      <c r="G34" s="50">
        <f>SUM('Option Nr 2'!$K$27:$L$27)</f>
        <v>0</v>
      </c>
      <c r="H34" s="51"/>
      <c r="I34" s="50">
        <f>SUM('Option Nr 3'!$K$27:$L$27)</f>
        <v>0</v>
      </c>
      <c r="J34" s="51"/>
      <c r="K34" s="50">
        <f>SUM('Option Nr 4'!$K$27:$L$27)</f>
        <v>0</v>
      </c>
      <c r="L34" s="52"/>
      <c r="M34" s="50">
        <f>SUM('Option Nr 5'!$K$27:$L$27)</f>
        <v>0</v>
      </c>
      <c r="N34" s="53"/>
    </row>
    <row r="35" spans="2:14" ht="15" customHeight="1" x14ac:dyDescent="0.25">
      <c r="B35" s="159" t="s">
        <v>68</v>
      </c>
      <c r="C35" s="160"/>
      <c r="D35" s="49"/>
      <c r="E35" s="50">
        <f>SUM('Option Nr 1'!$K$28:$L$28)</f>
        <v>0</v>
      </c>
      <c r="F35" s="51"/>
      <c r="G35" s="50">
        <f>SUM('Option Nr 2'!$K$28:$L$28)</f>
        <v>0</v>
      </c>
      <c r="H35" s="51"/>
      <c r="I35" s="50">
        <f>SUM('Option Nr 3'!$K$28:$L$28)</f>
        <v>0</v>
      </c>
      <c r="J35" s="51"/>
      <c r="K35" s="50">
        <f>SUM('Option Nr 4'!$K$28:$L$28)</f>
        <v>0</v>
      </c>
      <c r="L35" s="52"/>
      <c r="M35" s="50">
        <f>SUM('Option Nr 5'!$K$28:$L$28)</f>
        <v>0</v>
      </c>
      <c r="N35" s="53"/>
    </row>
    <row r="36" spans="2:14" ht="15" customHeight="1" x14ac:dyDescent="0.25">
      <c r="B36" s="159" t="s">
        <v>69</v>
      </c>
      <c r="C36" s="160"/>
      <c r="D36" s="49"/>
      <c r="E36" s="50">
        <f>SUM('Option Nr 1'!$K$29:$L$29)</f>
        <v>0</v>
      </c>
      <c r="F36" s="51"/>
      <c r="G36" s="50">
        <f>SUM('Option Nr 2'!$K$29:$L$29)</f>
        <v>0</v>
      </c>
      <c r="H36" s="51"/>
      <c r="I36" s="50">
        <f>SUM('Option Nr 3'!$K$29:$L$29)</f>
        <v>0</v>
      </c>
      <c r="J36" s="51"/>
      <c r="K36" s="50">
        <f>SUM('Option Nr 4'!$K$29:$L$29)</f>
        <v>0</v>
      </c>
      <c r="L36" s="52"/>
      <c r="M36" s="50">
        <f>SUM('Option Nr 5'!$K$29:$L$29)</f>
        <v>0</v>
      </c>
      <c r="N36" s="53"/>
    </row>
    <row r="37" spans="2:14" ht="15" customHeight="1" x14ac:dyDescent="0.25">
      <c r="B37" s="159" t="s">
        <v>70</v>
      </c>
      <c r="C37" s="160"/>
      <c r="D37" s="49"/>
      <c r="E37" s="50">
        <f>SUM('Option Nr 1'!$K$30:$L$30)</f>
        <v>0</v>
      </c>
      <c r="F37" s="51"/>
      <c r="G37" s="50">
        <f>SUM('Option Nr 2'!$K$30:$L$30)</f>
        <v>0</v>
      </c>
      <c r="H37" s="51"/>
      <c r="I37" s="50">
        <f>SUM('Option Nr 3'!$K$30:$L$30)</f>
        <v>0</v>
      </c>
      <c r="J37" s="51"/>
      <c r="K37" s="50">
        <f>SUM('Option Nr 4'!$K$30:$L$30)</f>
        <v>0</v>
      </c>
      <c r="L37" s="52"/>
      <c r="M37" s="50">
        <f>SUM('Option Nr 5'!$K$30:$L$30)</f>
        <v>0</v>
      </c>
      <c r="N37" s="53"/>
    </row>
    <row r="38" spans="2:14" ht="15" customHeight="1" x14ac:dyDescent="0.25">
      <c r="B38" s="159" t="s">
        <v>71</v>
      </c>
      <c r="C38" s="160"/>
      <c r="D38" s="49"/>
      <c r="E38" s="50">
        <f>SUM('Option Nr 1'!$K$31:$L$31)</f>
        <v>0</v>
      </c>
      <c r="F38" s="51"/>
      <c r="G38" s="50">
        <f>SUM('Option Nr 2'!$K$31:$L$31)</f>
        <v>0</v>
      </c>
      <c r="H38" s="51"/>
      <c r="I38" s="50">
        <f>SUM('Option Nr 3'!$K$31:$L$31)</f>
        <v>0</v>
      </c>
      <c r="J38" s="51"/>
      <c r="K38" s="50">
        <f>SUM('Option Nr 4'!$K$31:$L$31)</f>
        <v>0</v>
      </c>
      <c r="L38" s="52"/>
      <c r="M38" s="50">
        <f>SUM('Option Nr 5'!$K$31:$L$31)</f>
        <v>0</v>
      </c>
      <c r="N38" s="53"/>
    </row>
    <row r="39" spans="2:14" ht="15" customHeight="1" x14ac:dyDescent="0.25">
      <c r="B39" s="159" t="s">
        <v>72</v>
      </c>
      <c r="C39" s="160"/>
      <c r="D39" s="49"/>
      <c r="E39" s="50">
        <f>SUM('Option Nr 1'!$K$32:$L$32)</f>
        <v>0</v>
      </c>
      <c r="F39" s="51"/>
      <c r="G39" s="50">
        <f>SUM('Option Nr 2'!$K$32:$L$32)</f>
        <v>0</v>
      </c>
      <c r="H39" s="51"/>
      <c r="I39" s="50">
        <f>SUM('Option Nr 3'!$K$32:$L$32)</f>
        <v>0</v>
      </c>
      <c r="J39" s="51"/>
      <c r="K39" s="50">
        <f>SUM('Option Nr 4'!$K$32:$L$32)</f>
        <v>0</v>
      </c>
      <c r="L39" s="52"/>
      <c r="M39" s="50">
        <f>SUM('Option Nr 5'!$K$32:$L$32)</f>
        <v>0</v>
      </c>
      <c r="N39" s="53"/>
    </row>
    <row r="40" spans="2:14" ht="15" customHeight="1" x14ac:dyDescent="0.25">
      <c r="B40" s="159" t="s">
        <v>73</v>
      </c>
      <c r="C40" s="160"/>
      <c r="D40" s="49"/>
      <c r="E40" s="50">
        <f>SUM('Option Nr 1'!$K$33:$L$33)</f>
        <v>0</v>
      </c>
      <c r="F40" s="51"/>
      <c r="G40" s="50">
        <f>SUM('Option Nr 2'!$K$33:$L$33)</f>
        <v>0</v>
      </c>
      <c r="H40" s="51"/>
      <c r="I40" s="50">
        <f>SUM('Option Nr 3'!$K$33:$L$33)</f>
        <v>0</v>
      </c>
      <c r="J40" s="51"/>
      <c r="K40" s="50">
        <f>SUM('Option Nr 4'!$K$33:$L$33)</f>
        <v>0</v>
      </c>
      <c r="L40" s="52"/>
      <c r="M40" s="50">
        <f>SUM('Option Nr 5'!$K$33:$L$33)</f>
        <v>0</v>
      </c>
      <c r="N40" s="53"/>
    </row>
    <row r="41" spans="2:14" ht="15" customHeight="1" x14ac:dyDescent="0.25">
      <c r="B41" s="159" t="s">
        <v>74</v>
      </c>
      <c r="C41" s="160"/>
      <c r="D41" s="49"/>
      <c r="E41" s="50">
        <f>SUM('Option Nr 1'!$K$34:$L$34)</f>
        <v>0</v>
      </c>
      <c r="F41" s="51"/>
      <c r="G41" s="50">
        <f>SUM('Option Nr 2'!$K$34:$L$34)</f>
        <v>0</v>
      </c>
      <c r="H41" s="51"/>
      <c r="I41" s="50">
        <f>SUM('Option Nr 3'!$K$34:$L$34)</f>
        <v>0</v>
      </c>
      <c r="J41" s="51"/>
      <c r="K41" s="50">
        <f>SUM('Option Nr 4'!$K$34:$L$34)</f>
        <v>0</v>
      </c>
      <c r="L41" s="52"/>
      <c r="M41" s="50">
        <f>SUM('Option Nr 5'!$K$34:$L$34)</f>
        <v>0</v>
      </c>
      <c r="N41" s="53"/>
    </row>
    <row r="42" spans="2:14" ht="15" customHeight="1" x14ac:dyDescent="0.25">
      <c r="B42" s="159" t="s">
        <v>75</v>
      </c>
      <c r="C42" s="160"/>
      <c r="D42" s="49"/>
      <c r="E42" s="50">
        <f>SUM('Option Nr 1'!$K$35:$L$35)</f>
        <v>0</v>
      </c>
      <c r="F42" s="51"/>
      <c r="G42" s="50">
        <f>SUM('Option Nr 2'!$K$35:$L$35)</f>
        <v>0</v>
      </c>
      <c r="H42" s="51"/>
      <c r="I42" s="50">
        <f>SUM('Option Nr 3'!$K$35:$L$35)</f>
        <v>0</v>
      </c>
      <c r="J42" s="51"/>
      <c r="K42" s="50">
        <f>SUM('Option Nr 4'!$K$35:$L$35)</f>
        <v>0</v>
      </c>
      <c r="L42" s="52"/>
      <c r="M42" s="50">
        <f>SUM('Option Nr 5'!$K$35:$L$35)</f>
        <v>0</v>
      </c>
      <c r="N42" s="53"/>
    </row>
    <row r="43" spans="2:14" ht="15" customHeight="1" x14ac:dyDescent="0.25">
      <c r="B43" s="157" t="s">
        <v>76</v>
      </c>
      <c r="C43" s="158"/>
      <c r="D43" s="49"/>
      <c r="E43" s="50">
        <f>SUM('Option Nr 1'!$K$36:$L$36)</f>
        <v>0</v>
      </c>
      <c r="F43" s="51"/>
      <c r="G43" s="50">
        <f>SUM('Option Nr 2'!$K$36:$L$36)</f>
        <v>0</v>
      </c>
      <c r="H43" s="51"/>
      <c r="I43" s="50">
        <f>SUM('Option Nr 3'!$K$36:$L$36)</f>
        <v>0</v>
      </c>
      <c r="J43" s="51"/>
      <c r="K43" s="50">
        <f>SUM('Option Nr 4'!$K$36:$L$36)</f>
        <v>0</v>
      </c>
      <c r="L43" s="52"/>
      <c r="M43" s="50">
        <f>SUM('Option Nr 5'!$K$36:$L$36)</f>
        <v>0</v>
      </c>
      <c r="N43" s="53"/>
    </row>
    <row r="44" spans="2:14" ht="15" customHeight="1" x14ac:dyDescent="0.25">
      <c r="B44" s="157" t="s">
        <v>77</v>
      </c>
      <c r="C44" s="158"/>
      <c r="D44" s="49"/>
      <c r="E44" s="50">
        <f>SUM('Option Nr 1'!$K$37:$L$37)</f>
        <v>0</v>
      </c>
      <c r="F44" s="51"/>
      <c r="G44" s="50">
        <f>SUM('Option Nr 2'!$K$37:$L$37)</f>
        <v>0</v>
      </c>
      <c r="H44" s="51"/>
      <c r="I44" s="50">
        <f>SUM('Option Nr 3'!$K$37:$L$37)</f>
        <v>0</v>
      </c>
      <c r="J44" s="51"/>
      <c r="K44" s="50">
        <f>SUM('Option Nr 4'!$K$37:$L$37)</f>
        <v>0</v>
      </c>
      <c r="L44" s="52"/>
      <c r="M44" s="50">
        <f>SUM('Option Nr 5'!$K$37:$L$37)</f>
        <v>0</v>
      </c>
      <c r="N44" s="53"/>
    </row>
    <row r="45" spans="2:14" ht="15" customHeight="1" x14ac:dyDescent="0.25">
      <c r="B45" s="157" t="s">
        <v>27</v>
      </c>
      <c r="C45" s="158"/>
      <c r="D45" s="49"/>
      <c r="E45" s="50">
        <f>SUM('Option Nr 1'!$K$38:$L$38)</f>
        <v>0</v>
      </c>
      <c r="F45" s="51"/>
      <c r="G45" s="50">
        <f>SUM('Option Nr 2'!$K$38:$L$38)</f>
        <v>0</v>
      </c>
      <c r="H45" s="51"/>
      <c r="I45" s="50">
        <f>SUM('Option Nr 3'!$K$38:$L$38)</f>
        <v>0</v>
      </c>
      <c r="J45" s="51"/>
      <c r="K45" s="50">
        <f>SUM('Option Nr 4'!$K$38:$L$38)</f>
        <v>0</v>
      </c>
      <c r="L45" s="52"/>
      <c r="M45" s="50">
        <f>SUM('Option Nr 5'!$K$38:$L$38)</f>
        <v>0</v>
      </c>
      <c r="N45" s="53"/>
    </row>
    <row r="46" spans="2:14" ht="27.6" customHeight="1" x14ac:dyDescent="0.25">
      <c r="B46" s="159" t="s">
        <v>78</v>
      </c>
      <c r="C46" s="160"/>
      <c r="D46" s="49"/>
      <c r="E46" s="50">
        <f>SUM('Option Nr 1'!$K$39:$L$39)</f>
        <v>0</v>
      </c>
      <c r="F46" s="51"/>
      <c r="G46" s="50">
        <f>SUM('Option Nr 2'!$K$39:$L$39)</f>
        <v>0</v>
      </c>
      <c r="H46" s="51"/>
      <c r="I46" s="50">
        <f>SUM('Option Nr 3'!$K$39:$L$39)</f>
        <v>0</v>
      </c>
      <c r="J46" s="51"/>
      <c r="K46" s="50">
        <f>SUM('Option Nr 4'!$K$39:$L$39)</f>
        <v>0</v>
      </c>
      <c r="L46" s="52"/>
      <c r="M46" s="50">
        <f>SUM('Option Nr 5'!$K$39:$L$39)</f>
        <v>0</v>
      </c>
      <c r="N46" s="53"/>
    </row>
    <row r="47" spans="2:14" x14ac:dyDescent="0.25">
      <c r="B47" s="20"/>
      <c r="D47" s="49"/>
      <c r="E47" s="56"/>
      <c r="F47" s="47"/>
      <c r="G47" s="56"/>
      <c r="H47" s="47"/>
      <c r="I47" s="56"/>
      <c r="J47" s="47"/>
      <c r="K47" s="56"/>
      <c r="L47" s="48"/>
      <c r="M47" s="56"/>
      <c r="N47" s="53"/>
    </row>
    <row r="48" spans="2:14" s="2" customFormat="1" x14ac:dyDescent="0.25">
      <c r="B48" s="163" t="s">
        <v>88</v>
      </c>
      <c r="C48" s="164"/>
      <c r="D48" s="44"/>
      <c r="E48" s="58">
        <f>SUM(E32:E46)</f>
        <v>0</v>
      </c>
      <c r="F48" s="59"/>
      <c r="G48" s="58">
        <f>SUM(G32:G46)</f>
        <v>0</v>
      </c>
      <c r="H48" s="59"/>
      <c r="I48" s="58">
        <f>SUM(I32:I46)</f>
        <v>0</v>
      </c>
      <c r="J48" s="59"/>
      <c r="K48" s="58">
        <f>SUM(K32:K46)</f>
        <v>0</v>
      </c>
      <c r="L48" s="60"/>
      <c r="M48" s="58">
        <f>SUM(M32:M46)</f>
        <v>0</v>
      </c>
      <c r="N48" s="61"/>
    </row>
    <row r="49" spans="2:14" ht="6.75" customHeight="1" x14ac:dyDescent="0.25">
      <c r="B49" s="20"/>
      <c r="N49" s="62"/>
    </row>
    <row r="50" spans="2:14" ht="15" customHeight="1" x14ac:dyDescent="0.25">
      <c r="B50" s="54"/>
      <c r="C50" s="55"/>
      <c r="D50" s="49"/>
      <c r="E50" s="56"/>
      <c r="F50" s="47"/>
      <c r="G50" s="47"/>
      <c r="H50" s="47"/>
      <c r="I50" s="47"/>
      <c r="J50" s="47"/>
      <c r="K50" s="48"/>
      <c r="L50" s="48"/>
      <c r="M50" s="105"/>
      <c r="N50" s="53"/>
    </row>
    <row r="51" spans="2:14" ht="15" customHeight="1" x14ac:dyDescent="0.25">
      <c r="B51" s="45" t="s">
        <v>21</v>
      </c>
      <c r="C51" s="55"/>
      <c r="D51" s="49"/>
      <c r="E51" s="56"/>
      <c r="F51" s="47"/>
      <c r="G51" s="47"/>
      <c r="H51" s="47"/>
      <c r="I51" s="47"/>
      <c r="J51" s="47"/>
      <c r="K51" s="48"/>
      <c r="L51" s="48"/>
      <c r="M51" s="106"/>
      <c r="N51" s="53"/>
    </row>
    <row r="52" spans="2:14" ht="15" customHeight="1" x14ac:dyDescent="0.25">
      <c r="B52" s="45"/>
      <c r="C52" s="55"/>
      <c r="D52" s="49"/>
      <c r="E52" s="78" t="s">
        <v>18</v>
      </c>
      <c r="F52" s="47"/>
      <c r="G52" s="78" t="s">
        <v>18</v>
      </c>
      <c r="H52" s="47"/>
      <c r="I52" s="78" t="s">
        <v>18</v>
      </c>
      <c r="J52" s="47"/>
      <c r="K52" s="78" t="s">
        <v>18</v>
      </c>
      <c r="L52" s="48"/>
      <c r="M52" s="78" t="s">
        <v>18</v>
      </c>
      <c r="N52" s="53"/>
    </row>
    <row r="53" spans="2:14" ht="15" customHeight="1" x14ac:dyDescent="0.25">
      <c r="B53" s="159" t="s">
        <v>7</v>
      </c>
      <c r="C53" s="160"/>
      <c r="D53" s="49"/>
      <c r="E53" s="50">
        <f>SUM('Option Nr 1'!$K$43:$L$43)</f>
        <v>0</v>
      </c>
      <c r="F53" s="51"/>
      <c r="G53" s="50">
        <f>SUM('Option Nr 2'!$K$43:$L$43)</f>
        <v>0</v>
      </c>
      <c r="H53" s="51"/>
      <c r="I53" s="50">
        <f>SUM('Option Nr 3'!$K$43:$L$43)</f>
        <v>0</v>
      </c>
      <c r="J53" s="51"/>
      <c r="K53" s="50">
        <f>SUM('Option Nr 4'!$K$43:$L$43)</f>
        <v>0</v>
      </c>
      <c r="L53" s="52"/>
      <c r="M53" s="50">
        <f>SUM('Option Nr 5'!$K$43:$L$43)</f>
        <v>0</v>
      </c>
      <c r="N53" s="53"/>
    </row>
    <row r="54" spans="2:14" ht="15" customHeight="1" x14ac:dyDescent="0.25">
      <c r="B54" s="159" t="s">
        <v>22</v>
      </c>
      <c r="C54" s="160"/>
      <c r="D54" s="49"/>
      <c r="E54" s="50">
        <f>SUM('Option Nr 1'!$K$51:$L$51)</f>
        <v>0</v>
      </c>
      <c r="F54" s="51"/>
      <c r="G54" s="50">
        <f>SUM('Option Nr 2'!$K$51:$L$51)</f>
        <v>0</v>
      </c>
      <c r="H54" s="51"/>
      <c r="I54" s="50">
        <f>SUM('Option Nr 3'!$K$51:$L$51)</f>
        <v>0</v>
      </c>
      <c r="J54" s="51"/>
      <c r="K54" s="50">
        <f>SUM('Option Nr 4'!$K$51:$L$51)</f>
        <v>0</v>
      </c>
      <c r="L54" s="52"/>
      <c r="M54" s="50">
        <f>SUM('Option Nr 5'!$K$51:$L$51)</f>
        <v>0</v>
      </c>
      <c r="N54" s="53"/>
    </row>
    <row r="55" spans="2:14" ht="15" customHeight="1" x14ac:dyDescent="0.25">
      <c r="B55" s="159" t="s">
        <v>6</v>
      </c>
      <c r="C55" s="160"/>
      <c r="D55" s="49"/>
      <c r="E55" s="50">
        <f>SUM('Option Nr 1'!$K$52:$L$52)</f>
        <v>0</v>
      </c>
      <c r="F55" s="51"/>
      <c r="G55" s="50">
        <f>SUM('Option Nr 2'!$K$52:$L$52)</f>
        <v>0</v>
      </c>
      <c r="H55" s="51"/>
      <c r="I55" s="50">
        <f>SUM('Option Nr 3'!$K$52:$L$52)</f>
        <v>0</v>
      </c>
      <c r="J55" s="51"/>
      <c r="K55" s="50">
        <f>SUM('Option Nr 4'!$K$52:$L$52)</f>
        <v>0</v>
      </c>
      <c r="L55" s="52"/>
      <c r="M55" s="50">
        <f>SUM('Option Nr 5'!$K$52:$L$52)</f>
        <v>0</v>
      </c>
      <c r="N55" s="53"/>
    </row>
    <row r="56" spans="2:14" x14ac:dyDescent="0.25">
      <c r="B56" s="20"/>
      <c r="D56" s="49"/>
      <c r="E56" s="57"/>
      <c r="F56" s="51"/>
      <c r="G56" s="57"/>
      <c r="H56" s="51"/>
      <c r="I56" s="57"/>
      <c r="J56" s="51"/>
      <c r="K56" s="57"/>
      <c r="L56" s="52"/>
      <c r="M56" s="57"/>
      <c r="N56" s="53"/>
    </row>
    <row r="57" spans="2:14" s="2" customFormat="1" ht="15" customHeight="1" x14ac:dyDescent="0.25">
      <c r="B57" s="163" t="s">
        <v>90</v>
      </c>
      <c r="C57" s="164"/>
      <c r="D57" s="44"/>
      <c r="E57" s="58">
        <f>SUM(E53:E55)</f>
        <v>0</v>
      </c>
      <c r="F57" s="59"/>
      <c r="G57" s="58">
        <f>SUM(G53:G55)</f>
        <v>0</v>
      </c>
      <c r="H57" s="59"/>
      <c r="I57" s="58">
        <f>SUM(I53:I55)</f>
        <v>0</v>
      </c>
      <c r="J57" s="59"/>
      <c r="K57" s="58">
        <f>SUM(K53:K55)</f>
        <v>0</v>
      </c>
      <c r="L57" s="60"/>
      <c r="M57" s="58">
        <f>SUM(M53:M55)</f>
        <v>0</v>
      </c>
      <c r="N57" s="61"/>
    </row>
    <row r="58" spans="2:14" ht="12.6" customHeight="1" x14ac:dyDescent="0.25">
      <c r="B58" s="20"/>
      <c r="N58" s="62"/>
    </row>
    <row r="59" spans="2:14" ht="15" customHeight="1" x14ac:dyDescent="0.25">
      <c r="B59" s="159" t="s">
        <v>13</v>
      </c>
      <c r="C59" s="160"/>
      <c r="D59" s="49"/>
      <c r="E59" s="50">
        <f>SUM('Option Nr 1'!$K$58:$L$58)</f>
        <v>0</v>
      </c>
      <c r="F59" s="51"/>
      <c r="G59" s="50">
        <f>SUM('Option Nr 2'!$K$58:$L$58)</f>
        <v>0</v>
      </c>
      <c r="H59" s="51"/>
      <c r="I59" s="50">
        <f>SUM('Option Nr 3'!$K$58:$L$58)</f>
        <v>0</v>
      </c>
      <c r="J59" s="51"/>
      <c r="K59" s="50">
        <f>SUM('Option Nr 4'!$K$58:$L$58)</f>
        <v>0</v>
      </c>
      <c r="L59" s="52"/>
      <c r="M59" s="50">
        <f>SUM('Option Nr 5'!$K$58:$L$58)</f>
        <v>0</v>
      </c>
      <c r="N59" s="53"/>
    </row>
    <row r="60" spans="2:14" x14ac:dyDescent="0.25">
      <c r="B60" s="20"/>
      <c r="D60" s="49"/>
      <c r="E60" s="57"/>
      <c r="F60" s="51"/>
      <c r="G60" s="57"/>
      <c r="H60" s="51"/>
      <c r="I60" s="57"/>
      <c r="J60" s="51"/>
      <c r="K60" s="57"/>
      <c r="L60" s="52"/>
      <c r="M60" s="57"/>
      <c r="N60" s="53"/>
    </row>
    <row r="61" spans="2:14" ht="13.15" customHeight="1" x14ac:dyDescent="0.25">
      <c r="B61" s="213" t="s">
        <v>121</v>
      </c>
      <c r="C61" s="214"/>
      <c r="D61" s="49"/>
      <c r="E61" s="50">
        <f>SUM('Option Nr 1'!$K$59:$L$59)</f>
        <v>0</v>
      </c>
      <c r="F61" s="51"/>
      <c r="G61" s="50">
        <f>SUM('Option Nr 2'!$K$59:$L$59)</f>
        <v>0</v>
      </c>
      <c r="H61" s="51"/>
      <c r="I61" s="50">
        <f>SUM('Option Nr 3'!$K$59:$L$59)</f>
        <v>0</v>
      </c>
      <c r="J61" s="51"/>
      <c r="K61" s="50">
        <f>SUM('Option Nr 4'!$K$59:$L$59)</f>
        <v>0</v>
      </c>
      <c r="L61" s="52"/>
      <c r="M61" s="50">
        <f>SUM('Option Nr 5'!$K$59:$L$59)</f>
        <v>0</v>
      </c>
      <c r="N61" s="53"/>
    </row>
    <row r="62" spans="2:14" ht="13.15" customHeight="1" x14ac:dyDescent="0.25">
      <c r="B62" s="54"/>
      <c r="C62" s="55"/>
      <c r="D62" s="49"/>
      <c r="E62" s="57"/>
      <c r="F62" s="51"/>
      <c r="G62" s="57"/>
      <c r="H62" s="51"/>
      <c r="I62" s="57"/>
      <c r="J62" s="51"/>
      <c r="K62" s="57"/>
      <c r="L62" s="52"/>
      <c r="M62" s="57"/>
      <c r="N62" s="53"/>
    </row>
    <row r="63" spans="2:14" ht="13.15" customHeight="1" x14ac:dyDescent="0.25">
      <c r="B63" s="213" t="s">
        <v>128</v>
      </c>
      <c r="C63" s="214"/>
      <c r="D63" s="49"/>
      <c r="E63" s="50">
        <f>SUM('Option Nr 1'!$K$60:$L$60)</f>
        <v>0</v>
      </c>
      <c r="F63" s="51"/>
      <c r="G63" s="50">
        <f>SUM('Option Nr 2'!$K$60:$L$60)</f>
        <v>0</v>
      </c>
      <c r="H63" s="51"/>
      <c r="I63" s="50">
        <f>SUM('Option Nr 3'!$K$60:$L$60)</f>
        <v>0</v>
      </c>
      <c r="J63" s="51"/>
      <c r="K63" s="50">
        <f>SUM('Option Nr 4'!$K$60:$L$60)</f>
        <v>0</v>
      </c>
      <c r="L63" s="52"/>
      <c r="M63" s="50">
        <f>SUM('Option Nr 5'!$K$60:$L$60)</f>
        <v>0</v>
      </c>
      <c r="N63" s="53"/>
    </row>
    <row r="64" spans="2:14" x14ac:dyDescent="0.25">
      <c r="B64" s="20"/>
      <c r="D64" s="49"/>
      <c r="E64" s="56"/>
      <c r="F64" s="47"/>
      <c r="G64" s="56"/>
      <c r="H64" s="47"/>
      <c r="I64" s="56"/>
      <c r="J64" s="47"/>
      <c r="K64" s="56"/>
      <c r="L64" s="48"/>
      <c r="M64" s="56"/>
      <c r="N64" s="53"/>
    </row>
    <row r="65" spans="2:14" s="2" customFormat="1" ht="15" customHeight="1" x14ac:dyDescent="0.25">
      <c r="B65" s="163" t="s">
        <v>89</v>
      </c>
      <c r="C65" s="164"/>
      <c r="D65" s="44"/>
      <c r="E65" s="58">
        <f>E59+E61+E63</f>
        <v>0</v>
      </c>
      <c r="F65" s="59"/>
      <c r="G65" s="58">
        <f>G59+G61+G63</f>
        <v>0</v>
      </c>
      <c r="H65" s="59"/>
      <c r="I65" s="58">
        <f>I59+I61+I63</f>
        <v>0</v>
      </c>
      <c r="J65" s="59"/>
      <c r="K65" s="58">
        <f>K59+K61+K63</f>
        <v>0</v>
      </c>
      <c r="L65" s="60"/>
      <c r="M65" s="58">
        <f>M59+M61+M63</f>
        <v>0</v>
      </c>
      <c r="N65" s="61"/>
    </row>
    <row r="66" spans="2:14" ht="12.6" customHeight="1" x14ac:dyDescent="0.25">
      <c r="B66" s="20"/>
      <c r="N66" s="62"/>
    </row>
    <row r="67" spans="2:14" s="2" customFormat="1" ht="29.25" customHeight="1" x14ac:dyDescent="0.25">
      <c r="B67" s="163" t="s">
        <v>91</v>
      </c>
      <c r="C67" s="164"/>
      <c r="D67" s="44"/>
      <c r="E67" s="58">
        <f>E48+E57+E65</f>
        <v>0</v>
      </c>
      <c r="F67" s="59"/>
      <c r="G67" s="58">
        <f>G48+G57+G65</f>
        <v>0</v>
      </c>
      <c r="H67" s="59"/>
      <c r="I67" s="58">
        <f>I48+I57+I65</f>
        <v>0</v>
      </c>
      <c r="J67" s="59"/>
      <c r="K67" s="58">
        <f>K48+K57+K65</f>
        <v>0</v>
      </c>
      <c r="L67" s="60"/>
      <c r="M67" s="58">
        <f>M48+M57+M65</f>
        <v>0</v>
      </c>
      <c r="N67" s="61"/>
    </row>
    <row r="68" spans="2:14" ht="12.6" customHeight="1" x14ac:dyDescent="0.25">
      <c r="B68" s="20"/>
      <c r="N68" s="62"/>
    </row>
    <row r="69" spans="2:14" s="2" customFormat="1" ht="15" customHeight="1" x14ac:dyDescent="0.25">
      <c r="B69" s="161" t="s">
        <v>23</v>
      </c>
      <c r="C69" s="162"/>
      <c r="D69" s="63"/>
      <c r="E69" s="78" t="e">
        <f>(E67/E24)*1000</f>
        <v>#DIV/0!</v>
      </c>
      <c r="F69" s="59"/>
      <c r="G69" s="78" t="e">
        <f>(G67/G24)*1000</f>
        <v>#DIV/0!</v>
      </c>
      <c r="H69" s="64"/>
      <c r="I69" s="78" t="e">
        <f>(I67/I24)*1000</f>
        <v>#DIV/0!</v>
      </c>
      <c r="J69" s="64"/>
      <c r="K69" s="78" t="e">
        <f>(K67/K24)*1000</f>
        <v>#DIV/0!</v>
      </c>
      <c r="L69" s="64"/>
      <c r="M69" s="78" t="e">
        <f>(M67/M24)*1000</f>
        <v>#DIV/0!</v>
      </c>
      <c r="N69" s="33"/>
    </row>
    <row r="70" spans="2:14" ht="12.6" customHeight="1" thickBot="1" x14ac:dyDescent="0.3">
      <c r="B70" s="16"/>
      <c r="C70" s="18"/>
      <c r="D70" s="18"/>
      <c r="E70" s="18"/>
      <c r="F70" s="18"/>
      <c r="G70" s="18"/>
      <c r="H70" s="18"/>
      <c r="I70" s="18"/>
      <c r="J70" s="18"/>
      <c r="K70" s="18"/>
      <c r="L70" s="18"/>
      <c r="M70" s="65"/>
      <c r="N70" s="66"/>
    </row>
    <row r="71" spans="2:14" ht="6.75" customHeight="1" thickBot="1" x14ac:dyDescent="0.3">
      <c r="B71" s="197"/>
      <c r="C71" s="198"/>
      <c r="D71" s="198"/>
      <c r="E71" s="198"/>
      <c r="F71" s="198"/>
      <c r="G71" s="198"/>
      <c r="H71" s="198"/>
      <c r="I71" s="198"/>
      <c r="J71" s="198"/>
      <c r="K71" s="198"/>
      <c r="L71" s="198"/>
      <c r="M71" s="198"/>
      <c r="N71" s="199"/>
    </row>
    <row r="72" spans="2:14" ht="6.75" customHeight="1" x14ac:dyDescent="0.25">
      <c r="B72" s="67"/>
      <c r="N72" s="15"/>
    </row>
    <row r="73" spans="2:14" s="2" customFormat="1" ht="15" customHeight="1" x14ac:dyDescent="0.25">
      <c r="B73" s="68" t="s">
        <v>14</v>
      </c>
      <c r="C73" s="218" t="s">
        <v>1</v>
      </c>
      <c r="D73" s="218"/>
      <c r="E73" s="218"/>
      <c r="F73" s="218"/>
      <c r="G73" s="218"/>
      <c r="H73" s="218"/>
      <c r="I73" s="212" t="s">
        <v>2</v>
      </c>
      <c r="J73" s="212"/>
      <c r="K73" s="212" t="s">
        <v>3</v>
      </c>
      <c r="L73" s="212"/>
      <c r="M73" s="212" t="s">
        <v>4</v>
      </c>
      <c r="N73" s="215"/>
    </row>
    <row r="74" spans="2:14" ht="15" customHeight="1" x14ac:dyDescent="0.25">
      <c r="B74" s="72"/>
      <c r="C74" s="217"/>
      <c r="D74" s="217"/>
      <c r="E74" s="217"/>
      <c r="F74" s="217"/>
      <c r="G74" s="217"/>
      <c r="H74" s="217"/>
      <c r="I74" s="194"/>
      <c r="J74" s="194"/>
      <c r="K74" s="194"/>
      <c r="L74" s="194"/>
      <c r="M74" s="191"/>
      <c r="N74" s="192"/>
    </row>
    <row r="75" spans="2:14" x14ac:dyDescent="0.25">
      <c r="B75" s="73"/>
      <c r="C75" s="216"/>
      <c r="D75" s="216"/>
      <c r="E75" s="216"/>
      <c r="F75" s="216"/>
      <c r="G75" s="216"/>
      <c r="H75" s="216"/>
      <c r="I75" s="193"/>
      <c r="J75" s="193"/>
      <c r="K75" s="193"/>
      <c r="L75" s="193"/>
      <c r="M75" s="189"/>
      <c r="N75" s="190"/>
    </row>
    <row r="76" spans="2:14" ht="6.75" customHeight="1" thickBot="1" x14ac:dyDescent="0.3">
      <c r="B76" s="16"/>
      <c r="C76" s="69"/>
      <c r="D76" s="69"/>
      <c r="E76" s="69"/>
      <c r="F76" s="69"/>
      <c r="G76" s="69"/>
      <c r="H76" s="69"/>
      <c r="I76" s="69"/>
      <c r="J76" s="69"/>
      <c r="K76" s="69"/>
      <c r="L76" s="69"/>
      <c r="M76" s="69"/>
      <c r="N76" s="70"/>
    </row>
    <row r="77" spans="2:14" ht="6.75" customHeight="1" x14ac:dyDescent="0.25">
      <c r="B77" s="9"/>
      <c r="C77" s="207" t="s">
        <v>86</v>
      </c>
      <c r="D77" s="207"/>
      <c r="E77" s="207"/>
      <c r="F77" s="207"/>
      <c r="G77" s="207"/>
      <c r="H77" s="207"/>
      <c r="I77" s="207"/>
      <c r="J77" s="207"/>
      <c r="K77" s="207"/>
      <c r="L77" s="207"/>
      <c r="M77" s="207"/>
      <c r="N77" s="208"/>
    </row>
    <row r="78" spans="2:14" ht="37.15" customHeight="1" x14ac:dyDescent="0.25">
      <c r="B78" s="43" t="s">
        <v>15</v>
      </c>
      <c r="C78" s="180"/>
      <c r="D78" s="180"/>
      <c r="E78" s="180"/>
      <c r="F78" s="180"/>
      <c r="G78" s="180"/>
      <c r="H78" s="180"/>
      <c r="I78" s="180"/>
      <c r="J78" s="180"/>
      <c r="K78" s="180"/>
      <c r="L78" s="180"/>
      <c r="M78" s="180"/>
      <c r="N78" s="209"/>
    </row>
    <row r="79" spans="2:14" ht="14.25" customHeight="1" thickBot="1" x14ac:dyDescent="0.3">
      <c r="B79" s="71"/>
      <c r="C79" s="210"/>
      <c r="D79" s="210"/>
      <c r="E79" s="210"/>
      <c r="F79" s="210"/>
      <c r="G79" s="210"/>
      <c r="H79" s="210"/>
      <c r="I79" s="210"/>
      <c r="J79" s="210"/>
      <c r="K79" s="210"/>
      <c r="L79" s="210"/>
      <c r="M79" s="210"/>
      <c r="N79" s="211"/>
    </row>
    <row r="81" ht="12" customHeight="1" x14ac:dyDescent="0.25"/>
  </sheetData>
  <sheetProtection algorithmName="SHA-512" hashValue="l60UXOYfrwQTocUGwPfIa3WuouwZTrOMr9aUVEiCcoQCTKTd3wQw3szIfwEa1PiUz58RTB8z/BU1AaXPcF/Umw==" saltValue="q7/xc1cC9opuVg7GR9DL3A==" spinCount="100000" sheet="1" selectLockedCells="1"/>
  <mergeCells count="68">
    <mergeCell ref="C77:N79"/>
    <mergeCell ref="B45:C45"/>
    <mergeCell ref="I73:J73"/>
    <mergeCell ref="K73:L73"/>
    <mergeCell ref="B61:C61"/>
    <mergeCell ref="B55:C55"/>
    <mergeCell ref="I75:J75"/>
    <mergeCell ref="I74:J74"/>
    <mergeCell ref="M73:N73"/>
    <mergeCell ref="C75:H75"/>
    <mergeCell ref="C74:H74"/>
    <mergeCell ref="C73:H73"/>
    <mergeCell ref="B48:C48"/>
    <mergeCell ref="B65:C65"/>
    <mergeCell ref="B57:C57"/>
    <mergeCell ref="B63:C63"/>
    <mergeCell ref="I14:K14"/>
    <mergeCell ref="B25:C25"/>
    <mergeCell ref="B23:C23"/>
    <mergeCell ref="F29:G29"/>
    <mergeCell ref="B32:C32"/>
    <mergeCell ref="E14:H14"/>
    <mergeCell ref="B37:C37"/>
    <mergeCell ref="B36:C36"/>
    <mergeCell ref="B24:C24"/>
    <mergeCell ref="B41:C41"/>
    <mergeCell ref="B22:C22"/>
    <mergeCell ref="B33:C33"/>
    <mergeCell ref="B34:C34"/>
    <mergeCell ref="B38:C38"/>
    <mergeCell ref="B39:C39"/>
    <mergeCell ref="L14:M14"/>
    <mergeCell ref="M75:N75"/>
    <mergeCell ref="M74:N74"/>
    <mergeCell ref="K75:L75"/>
    <mergeCell ref="K74:L74"/>
    <mergeCell ref="M29:N29"/>
    <mergeCell ref="B71:N71"/>
    <mergeCell ref="B15:M15"/>
    <mergeCell ref="N8:N15"/>
    <mergeCell ref="B54:C54"/>
    <mergeCell ref="I29:J29"/>
    <mergeCell ref="B21:C21"/>
    <mergeCell ref="B42:C42"/>
    <mergeCell ref="B53:C53"/>
    <mergeCell ref="B35:C35"/>
    <mergeCell ref="E10:H10"/>
    <mergeCell ref="I10:K10"/>
    <mergeCell ref="L10:M10"/>
    <mergeCell ref="B7:N7"/>
    <mergeCell ref="E12:H12"/>
    <mergeCell ref="I12:K12"/>
    <mergeCell ref="B8:D8"/>
    <mergeCell ref="L12:M12"/>
    <mergeCell ref="B43:C43"/>
    <mergeCell ref="B40:C40"/>
    <mergeCell ref="B69:C69"/>
    <mergeCell ref="B67:C67"/>
    <mergeCell ref="B59:C59"/>
    <mergeCell ref="B44:C44"/>
    <mergeCell ref="B46:C46"/>
    <mergeCell ref="B10:D10"/>
    <mergeCell ref="B2:M6"/>
    <mergeCell ref="B17:C17"/>
    <mergeCell ref="B20:C20"/>
    <mergeCell ref="E8:M8"/>
    <mergeCell ref="B14:D14"/>
    <mergeCell ref="B12:D12"/>
  </mergeCells>
  <printOptions horizontalCentered="1" verticalCentered="1"/>
  <pageMargins left="0" right="0" top="0" bottom="0" header="0" footer="0"/>
  <pageSetup paperSize="9" scale="56" orientation="landscape" verticalDpi="1200" r:id="rId1"/>
  <drawing r:id="rId2"/>
  <legacy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2:O82"/>
  <sheetViews>
    <sheetView showZeros="0" topLeftCell="A19" zoomScaleNormal="100" zoomScaleSheetLayoutView="100" workbookViewId="0">
      <selection activeCell="G59" sqref="G59:H59"/>
    </sheetView>
  </sheetViews>
  <sheetFormatPr defaultColWidth="9.140625" defaultRowHeight="12.75" x14ac:dyDescent="0.25"/>
  <cols>
    <col min="1" max="1" width="2.28515625" style="1" customWidth="1"/>
    <col min="2" max="2" width="9.28515625" style="1" customWidth="1"/>
    <col min="3" max="3" width="7" style="1" customWidth="1"/>
    <col min="4" max="4" width="26.42578125" style="1" customWidth="1"/>
    <col min="5" max="6" width="9.140625" style="1"/>
    <col min="7" max="7" width="9.140625" style="1" customWidth="1"/>
    <col min="8" max="8" width="5.42578125" style="1" customWidth="1"/>
    <col min="9" max="9" width="9.140625" style="1"/>
    <col min="10" max="10" width="25.7109375" style="1" customWidth="1"/>
    <col min="11" max="12" width="9.140625" style="1"/>
    <col min="13" max="13" width="2.28515625" style="1" customWidth="1"/>
    <col min="14" max="14" width="2.28515625" style="1" hidden="1" customWidth="1"/>
    <col min="15" max="15" width="0" style="134" hidden="1" customWidth="1"/>
    <col min="16" max="16384" width="9.140625" style="1"/>
  </cols>
  <sheetData>
    <row r="2" spans="2:15" ht="15.75" customHeight="1" x14ac:dyDescent="0.25">
      <c r="B2" s="168" t="s">
        <v>64</v>
      </c>
      <c r="C2" s="168"/>
      <c r="D2" s="168"/>
      <c r="E2" s="168"/>
      <c r="F2" s="168"/>
      <c r="G2" s="168"/>
      <c r="H2" s="168"/>
      <c r="I2" s="168"/>
      <c r="J2" s="168"/>
      <c r="K2" s="168"/>
      <c r="L2" s="168"/>
    </row>
    <row r="3" spans="2:15" ht="15" customHeight="1" x14ac:dyDescent="0.25">
      <c r="B3" s="168"/>
      <c r="C3" s="168"/>
      <c r="D3" s="168"/>
      <c r="E3" s="168"/>
      <c r="F3" s="168"/>
      <c r="G3" s="168"/>
      <c r="H3" s="168"/>
      <c r="I3" s="168"/>
      <c r="J3" s="168"/>
      <c r="K3" s="168"/>
      <c r="L3" s="168"/>
    </row>
    <row r="4" spans="2:15" ht="15" customHeight="1" x14ac:dyDescent="0.25">
      <c r="B4" s="168"/>
      <c r="C4" s="168"/>
      <c r="D4" s="168"/>
      <c r="E4" s="168"/>
      <c r="F4" s="168"/>
      <c r="G4" s="168"/>
      <c r="H4" s="168"/>
      <c r="I4" s="168"/>
      <c r="J4" s="168"/>
      <c r="K4" s="168"/>
      <c r="L4" s="168"/>
    </row>
    <row r="5" spans="2:15" ht="15" customHeight="1" x14ac:dyDescent="0.25">
      <c r="B5" s="168"/>
      <c r="C5" s="168"/>
      <c r="D5" s="168"/>
      <c r="E5" s="168"/>
      <c r="F5" s="168"/>
      <c r="G5" s="168"/>
      <c r="H5" s="168"/>
      <c r="I5" s="168"/>
      <c r="J5" s="168"/>
      <c r="K5" s="168"/>
      <c r="L5" s="168"/>
    </row>
    <row r="6" spans="2:15" ht="6" customHeight="1" x14ac:dyDescent="0.25">
      <c r="B6" s="168"/>
      <c r="C6" s="168"/>
      <c r="D6" s="168"/>
      <c r="E6" s="168"/>
      <c r="F6" s="168"/>
      <c r="G6" s="168"/>
      <c r="H6" s="168"/>
      <c r="I6" s="168"/>
      <c r="J6" s="168"/>
      <c r="K6" s="168"/>
      <c r="L6" s="168"/>
    </row>
    <row r="7" spans="2:15" ht="35.25" customHeight="1" thickBot="1" x14ac:dyDescent="0.3">
      <c r="B7" s="180" t="s">
        <v>87</v>
      </c>
      <c r="C7" s="180"/>
      <c r="D7" s="180"/>
      <c r="E7" s="180"/>
      <c r="F7" s="180"/>
      <c r="G7" s="180"/>
      <c r="H7" s="180"/>
      <c r="I7" s="180"/>
      <c r="J7" s="180"/>
      <c r="K7" s="180"/>
      <c r="L7" s="180"/>
    </row>
    <row r="8" spans="2:15" ht="15" customHeight="1" x14ac:dyDescent="0.25">
      <c r="B8" s="184" t="s">
        <v>61</v>
      </c>
      <c r="C8" s="185"/>
      <c r="D8" s="185"/>
      <c r="E8" s="104">
        <v>0</v>
      </c>
      <c r="F8" s="285"/>
      <c r="G8" s="285"/>
      <c r="H8" s="285"/>
      <c r="I8" s="285"/>
      <c r="J8" s="285"/>
      <c r="K8" s="285"/>
      <c r="L8" s="286"/>
    </row>
    <row r="9" spans="2:15" ht="15" customHeight="1" thickBot="1" x14ac:dyDescent="0.3">
      <c r="B9" s="290" t="s">
        <v>85</v>
      </c>
      <c r="C9" s="291"/>
      <c r="D9" s="292"/>
      <c r="E9" s="287">
        <v>0</v>
      </c>
      <c r="F9" s="288"/>
      <c r="G9" s="288"/>
      <c r="H9" s="288"/>
      <c r="I9" s="288"/>
      <c r="J9" s="288"/>
      <c r="K9" s="288"/>
      <c r="L9" s="289"/>
    </row>
    <row r="10" spans="2:15" x14ac:dyDescent="0.25">
      <c r="B10" s="74" t="s">
        <v>8</v>
      </c>
      <c r="C10" s="11"/>
      <c r="D10" s="11"/>
      <c r="E10" s="11"/>
      <c r="F10" s="11"/>
      <c r="G10" s="11"/>
      <c r="H10" s="11"/>
      <c r="I10" s="11"/>
      <c r="J10" s="11"/>
      <c r="K10" s="11"/>
      <c r="L10" s="12"/>
      <c r="O10" s="134">
        <v>1</v>
      </c>
    </row>
    <row r="11" spans="2:15" ht="6.75" customHeight="1" x14ac:dyDescent="0.25">
      <c r="B11" s="45"/>
      <c r="L11" s="15"/>
      <c r="O11" s="134">
        <v>2</v>
      </c>
    </row>
    <row r="12" spans="2:15" ht="13.15" customHeight="1" x14ac:dyDescent="0.25">
      <c r="B12" s="157" t="s">
        <v>28</v>
      </c>
      <c r="C12" s="271"/>
      <c r="D12" s="271"/>
      <c r="E12" s="272">
        <v>0</v>
      </c>
      <c r="F12" s="278"/>
      <c r="G12" s="177" t="s">
        <v>9</v>
      </c>
      <c r="H12" s="177"/>
      <c r="I12" s="177"/>
      <c r="J12" s="178">
        <v>0</v>
      </c>
      <c r="K12" s="283"/>
      <c r="L12" s="284"/>
      <c r="O12" s="134">
        <v>3</v>
      </c>
    </row>
    <row r="13" spans="2:15" ht="6.75" customHeight="1" x14ac:dyDescent="0.25">
      <c r="B13" s="275"/>
      <c r="C13" s="276"/>
      <c r="D13" s="276"/>
      <c r="E13" s="276"/>
      <c r="F13" s="276"/>
      <c r="G13" s="276"/>
      <c r="H13" s="276"/>
      <c r="I13" s="276"/>
      <c r="J13" s="276"/>
      <c r="K13" s="276"/>
      <c r="L13" s="277"/>
      <c r="O13" s="134">
        <v>4</v>
      </c>
    </row>
    <row r="14" spans="2:15" ht="27" customHeight="1" x14ac:dyDescent="0.25">
      <c r="B14" s="157" t="s">
        <v>10</v>
      </c>
      <c r="C14" s="271"/>
      <c r="D14" s="271"/>
      <c r="E14" s="272">
        <v>0</v>
      </c>
      <c r="F14" s="278"/>
      <c r="G14" s="176" t="s">
        <v>62</v>
      </c>
      <c r="H14" s="177"/>
      <c r="I14" s="160"/>
      <c r="J14" s="273">
        <v>1</v>
      </c>
      <c r="K14" s="273"/>
      <c r="L14" s="274"/>
      <c r="O14" s="134">
        <v>5</v>
      </c>
    </row>
    <row r="15" spans="2:15" ht="6.75" customHeight="1" x14ac:dyDescent="0.25">
      <c r="B15" s="275"/>
      <c r="C15" s="276"/>
      <c r="D15" s="276"/>
      <c r="E15" s="276"/>
      <c r="F15" s="276"/>
      <c r="G15" s="276"/>
      <c r="H15" s="276"/>
      <c r="I15" s="276"/>
      <c r="J15" s="276"/>
      <c r="K15" s="276"/>
      <c r="L15" s="277"/>
    </row>
    <row r="16" spans="2:15" x14ac:dyDescent="0.25">
      <c r="B16" s="157" t="s">
        <v>29</v>
      </c>
      <c r="C16" s="271"/>
      <c r="D16" s="271"/>
      <c r="E16" s="272">
        <v>0</v>
      </c>
      <c r="F16" s="278"/>
      <c r="G16" s="271" t="s">
        <v>30</v>
      </c>
      <c r="H16" s="271"/>
      <c r="I16" s="271"/>
      <c r="J16" s="272"/>
      <c r="K16" s="273"/>
      <c r="L16" s="274"/>
    </row>
    <row r="17" spans="2:15" ht="6.75" customHeight="1" x14ac:dyDescent="0.25">
      <c r="B17" s="275"/>
      <c r="C17" s="276"/>
      <c r="D17" s="276"/>
      <c r="E17" s="276"/>
      <c r="F17" s="276"/>
      <c r="G17" s="276"/>
      <c r="H17" s="276"/>
      <c r="I17" s="276"/>
      <c r="J17" s="276"/>
      <c r="K17" s="276"/>
      <c r="L17" s="277"/>
    </row>
    <row r="18" spans="2:15" x14ac:dyDescent="0.25">
      <c r="B18" s="157" t="s">
        <v>31</v>
      </c>
      <c r="C18" s="271"/>
      <c r="D18" s="271"/>
      <c r="E18" s="282">
        <v>0</v>
      </c>
      <c r="F18" s="278"/>
      <c r="G18" s="271" t="s">
        <v>32</v>
      </c>
      <c r="H18" s="271"/>
      <c r="I18" s="271"/>
      <c r="J18" s="272">
        <v>0</v>
      </c>
      <c r="K18" s="278"/>
      <c r="L18" s="75" t="s">
        <v>33</v>
      </c>
      <c r="O18" s="135"/>
    </row>
    <row r="19" spans="2:15" ht="6.75" customHeight="1" x14ac:dyDescent="0.25">
      <c r="B19" s="275"/>
      <c r="C19" s="276"/>
      <c r="D19" s="276"/>
      <c r="E19" s="276"/>
      <c r="F19" s="276"/>
      <c r="G19" s="276"/>
      <c r="H19" s="276"/>
      <c r="I19" s="276"/>
      <c r="J19" s="276"/>
      <c r="K19" s="276"/>
      <c r="L19" s="277"/>
    </row>
    <row r="20" spans="2:15" ht="14.45" customHeight="1" x14ac:dyDescent="0.25">
      <c r="B20" s="157" t="s">
        <v>26</v>
      </c>
      <c r="C20" s="271"/>
      <c r="D20" s="271"/>
      <c r="E20" s="272">
        <v>0</v>
      </c>
      <c r="F20" s="273"/>
      <c r="G20" s="273"/>
      <c r="H20" s="273"/>
      <c r="I20" s="273"/>
      <c r="J20" s="273"/>
      <c r="K20" s="273"/>
      <c r="L20" s="274"/>
      <c r="O20" s="135"/>
    </row>
    <row r="21" spans="2:15" ht="6.75" customHeight="1" thickBot="1" x14ac:dyDescent="0.3">
      <c r="B21" s="279"/>
      <c r="C21" s="280"/>
      <c r="D21" s="280"/>
      <c r="E21" s="280"/>
      <c r="F21" s="280"/>
      <c r="G21" s="280"/>
      <c r="H21" s="280"/>
      <c r="I21" s="280"/>
      <c r="J21" s="280"/>
      <c r="K21" s="280"/>
      <c r="L21" s="281"/>
    </row>
    <row r="22" spans="2:15" s="2" customFormat="1" x14ac:dyDescent="0.25">
      <c r="B22" s="268">
        <v>1</v>
      </c>
      <c r="C22" s="269" t="s">
        <v>84</v>
      </c>
      <c r="D22" s="269"/>
      <c r="E22" s="269"/>
      <c r="F22" s="269"/>
      <c r="G22" s="269"/>
      <c r="H22" s="269"/>
      <c r="I22" s="269"/>
      <c r="J22" s="269"/>
      <c r="K22" s="269"/>
      <c r="L22" s="270"/>
      <c r="O22" s="134"/>
    </row>
    <row r="23" spans="2:15" x14ac:dyDescent="0.25">
      <c r="B23" s="268"/>
      <c r="C23" s="76" t="s">
        <v>34</v>
      </c>
      <c r="D23" s="263" t="s">
        <v>35</v>
      </c>
      <c r="E23" s="263"/>
      <c r="F23" s="263"/>
      <c r="G23" s="263"/>
      <c r="H23" s="263"/>
      <c r="I23" s="263"/>
      <c r="J23" s="263"/>
      <c r="K23" s="251" t="s">
        <v>36</v>
      </c>
      <c r="L23" s="252"/>
    </row>
    <row r="24" spans="2:15" ht="15" customHeight="1" x14ac:dyDescent="0.25">
      <c r="B24" s="268"/>
      <c r="C24" s="263" t="s">
        <v>37</v>
      </c>
      <c r="D24" s="263"/>
      <c r="E24" s="263"/>
      <c r="F24" s="263"/>
      <c r="G24" s="263"/>
      <c r="H24" s="263"/>
      <c r="I24" s="263"/>
      <c r="J24" s="263"/>
      <c r="K24" s="263"/>
      <c r="L24" s="264"/>
    </row>
    <row r="25" spans="2:15" x14ac:dyDescent="0.25">
      <c r="B25" s="268"/>
      <c r="C25" s="4">
        <v>1.1000000000000001</v>
      </c>
      <c r="D25" s="214" t="s">
        <v>65</v>
      </c>
      <c r="E25" s="214"/>
      <c r="F25" s="214"/>
      <c r="G25" s="214"/>
      <c r="H25" s="214"/>
      <c r="I25" s="214"/>
      <c r="J25" s="214"/>
      <c r="K25" s="266">
        <v>0</v>
      </c>
      <c r="L25" s="267"/>
    </row>
    <row r="26" spans="2:15" x14ac:dyDescent="0.25">
      <c r="B26" s="268"/>
      <c r="C26" s="4">
        <v>1.2</v>
      </c>
      <c r="D26" s="214" t="s">
        <v>66</v>
      </c>
      <c r="E26" s="214"/>
      <c r="F26" s="214"/>
      <c r="G26" s="214"/>
      <c r="H26" s="214"/>
      <c r="I26" s="214"/>
      <c r="J26" s="214"/>
      <c r="K26" s="266">
        <v>0</v>
      </c>
      <c r="L26" s="267"/>
    </row>
    <row r="27" spans="2:15" x14ac:dyDescent="0.25">
      <c r="B27" s="268"/>
      <c r="C27" s="4">
        <v>1.3</v>
      </c>
      <c r="D27" s="214" t="s">
        <v>67</v>
      </c>
      <c r="E27" s="214"/>
      <c r="F27" s="214"/>
      <c r="G27" s="214"/>
      <c r="H27" s="214"/>
      <c r="I27" s="214"/>
      <c r="J27" s="214"/>
      <c r="K27" s="266">
        <v>0</v>
      </c>
      <c r="L27" s="267"/>
    </row>
    <row r="28" spans="2:15" x14ac:dyDescent="0.25">
      <c r="B28" s="268"/>
      <c r="C28" s="4">
        <v>1.4</v>
      </c>
      <c r="D28" s="214" t="s">
        <v>68</v>
      </c>
      <c r="E28" s="214"/>
      <c r="F28" s="214"/>
      <c r="G28" s="214"/>
      <c r="H28" s="214"/>
      <c r="I28" s="214"/>
      <c r="J28" s="214"/>
      <c r="K28" s="266">
        <v>0</v>
      </c>
      <c r="L28" s="267"/>
    </row>
    <row r="29" spans="2:15" x14ac:dyDescent="0.25">
      <c r="B29" s="268"/>
      <c r="C29" s="4">
        <v>1.5</v>
      </c>
      <c r="D29" s="214" t="s">
        <v>69</v>
      </c>
      <c r="E29" s="214"/>
      <c r="F29" s="214"/>
      <c r="G29" s="214"/>
      <c r="H29" s="214"/>
      <c r="I29" s="214"/>
      <c r="J29" s="214"/>
      <c r="K29" s="266">
        <v>0</v>
      </c>
      <c r="L29" s="267"/>
    </row>
    <row r="30" spans="2:15" x14ac:dyDescent="0.25">
      <c r="B30" s="268"/>
      <c r="C30" s="4">
        <v>1.6</v>
      </c>
      <c r="D30" s="214" t="s">
        <v>70</v>
      </c>
      <c r="E30" s="214"/>
      <c r="F30" s="214"/>
      <c r="G30" s="214"/>
      <c r="H30" s="214"/>
      <c r="I30" s="214"/>
      <c r="J30" s="214"/>
      <c r="K30" s="266">
        <v>0</v>
      </c>
      <c r="L30" s="267"/>
    </row>
    <row r="31" spans="2:15" x14ac:dyDescent="0.25">
      <c r="B31" s="268"/>
      <c r="C31" s="4">
        <v>1.7</v>
      </c>
      <c r="D31" s="214" t="s">
        <v>71</v>
      </c>
      <c r="E31" s="214"/>
      <c r="F31" s="214"/>
      <c r="G31" s="214"/>
      <c r="H31" s="214"/>
      <c r="I31" s="214"/>
      <c r="J31" s="214"/>
      <c r="K31" s="266">
        <v>0</v>
      </c>
      <c r="L31" s="267"/>
    </row>
    <row r="32" spans="2:15" x14ac:dyDescent="0.25">
      <c r="B32" s="268"/>
      <c r="C32" s="4">
        <v>1.8</v>
      </c>
      <c r="D32" s="214" t="s">
        <v>79</v>
      </c>
      <c r="E32" s="214"/>
      <c r="F32" s="214"/>
      <c r="G32" s="214"/>
      <c r="H32" s="214"/>
      <c r="I32" s="214"/>
      <c r="J32" s="214"/>
      <c r="K32" s="266">
        <v>0</v>
      </c>
      <c r="L32" s="267"/>
    </row>
    <row r="33" spans="2:15" ht="15" customHeight="1" x14ac:dyDescent="0.25">
      <c r="B33" s="268"/>
      <c r="C33" s="4">
        <v>1.9</v>
      </c>
      <c r="D33" s="214" t="s">
        <v>73</v>
      </c>
      <c r="E33" s="214"/>
      <c r="F33" s="214"/>
      <c r="G33" s="214"/>
      <c r="H33" s="214"/>
      <c r="I33" s="214"/>
      <c r="J33" s="214"/>
      <c r="K33" s="266">
        <v>0</v>
      </c>
      <c r="L33" s="267"/>
    </row>
    <row r="34" spans="2:15" x14ac:dyDescent="0.25">
      <c r="B34" s="268"/>
      <c r="C34" s="77">
        <v>1.1000000000000001</v>
      </c>
      <c r="D34" s="214" t="s">
        <v>80</v>
      </c>
      <c r="E34" s="214"/>
      <c r="F34" s="214"/>
      <c r="G34" s="214"/>
      <c r="H34" s="214"/>
      <c r="I34" s="214"/>
      <c r="J34" s="214"/>
      <c r="K34" s="266">
        <v>0</v>
      </c>
      <c r="L34" s="267"/>
    </row>
    <row r="35" spans="2:15" x14ac:dyDescent="0.25">
      <c r="B35" s="268"/>
      <c r="C35" s="4">
        <v>1.1100000000000001</v>
      </c>
      <c r="D35" s="214" t="s">
        <v>75</v>
      </c>
      <c r="E35" s="214"/>
      <c r="F35" s="214"/>
      <c r="G35" s="214"/>
      <c r="H35" s="214"/>
      <c r="I35" s="214"/>
      <c r="J35" s="214"/>
      <c r="K35" s="266">
        <v>0</v>
      </c>
      <c r="L35" s="267"/>
    </row>
    <row r="36" spans="2:15" ht="15" customHeight="1" x14ac:dyDescent="0.25">
      <c r="B36" s="268"/>
      <c r="C36" s="4">
        <v>1.1200000000000001</v>
      </c>
      <c r="D36" s="214" t="s">
        <v>76</v>
      </c>
      <c r="E36" s="214"/>
      <c r="F36" s="214"/>
      <c r="G36" s="214"/>
      <c r="H36" s="214"/>
      <c r="I36" s="214"/>
      <c r="J36" s="214"/>
      <c r="K36" s="266">
        <v>0</v>
      </c>
      <c r="L36" s="267"/>
      <c r="O36" s="135"/>
    </row>
    <row r="37" spans="2:15" ht="15" customHeight="1" x14ac:dyDescent="0.25">
      <c r="B37" s="268"/>
      <c r="C37" s="4">
        <v>1.1299999999999999</v>
      </c>
      <c r="D37" s="176" t="s">
        <v>77</v>
      </c>
      <c r="E37" s="177"/>
      <c r="F37" s="177"/>
      <c r="G37" s="177"/>
      <c r="H37" s="177"/>
      <c r="I37" s="177"/>
      <c r="J37" s="160"/>
      <c r="K37" s="266">
        <v>0</v>
      </c>
      <c r="L37" s="267"/>
      <c r="O37" s="135"/>
    </row>
    <row r="38" spans="2:15" ht="15" customHeight="1" x14ac:dyDescent="0.25">
      <c r="B38" s="268"/>
      <c r="C38" s="4">
        <v>1.1399999999999999</v>
      </c>
      <c r="D38" s="214" t="s">
        <v>27</v>
      </c>
      <c r="E38" s="214"/>
      <c r="F38" s="214"/>
      <c r="G38" s="214"/>
      <c r="H38" s="214"/>
      <c r="I38" s="214"/>
      <c r="J38" s="214"/>
      <c r="K38" s="266">
        <v>0</v>
      </c>
      <c r="L38" s="267"/>
      <c r="O38" s="135"/>
    </row>
    <row r="39" spans="2:15" ht="15" customHeight="1" x14ac:dyDescent="0.25">
      <c r="B39" s="268"/>
      <c r="C39" s="4">
        <v>1.1499999999999999</v>
      </c>
      <c r="D39" s="214" t="s">
        <v>78</v>
      </c>
      <c r="E39" s="214"/>
      <c r="F39" s="214"/>
      <c r="G39" s="214"/>
      <c r="H39" s="214"/>
      <c r="I39" s="214"/>
      <c r="J39" s="214"/>
      <c r="K39" s="266">
        <v>0</v>
      </c>
      <c r="L39" s="267"/>
    </row>
    <row r="40" spans="2:15" s="2" customFormat="1" ht="15" customHeight="1" x14ac:dyDescent="0.25">
      <c r="B40" s="268"/>
      <c r="C40" s="262" t="s">
        <v>38</v>
      </c>
      <c r="D40" s="262"/>
      <c r="E40" s="262"/>
      <c r="F40" s="262"/>
      <c r="G40" s="262"/>
      <c r="H40" s="262"/>
      <c r="I40" s="262"/>
      <c r="J40" s="262"/>
      <c r="K40" s="230">
        <f>SUM(K25:L39)</f>
        <v>0</v>
      </c>
      <c r="L40" s="231"/>
      <c r="O40" s="134"/>
    </row>
    <row r="41" spans="2:15" x14ac:dyDescent="0.25">
      <c r="B41" s="268"/>
      <c r="C41" s="263" t="s">
        <v>39</v>
      </c>
      <c r="D41" s="263"/>
      <c r="E41" s="263"/>
      <c r="F41" s="263"/>
      <c r="G41" s="263"/>
      <c r="H41" s="263"/>
      <c r="I41" s="263"/>
      <c r="J41" s="263"/>
      <c r="K41" s="263"/>
      <c r="L41" s="264"/>
    </row>
    <row r="42" spans="2:15" ht="12.75" customHeight="1" x14ac:dyDescent="0.25">
      <c r="B42" s="268"/>
      <c r="C42" s="249" t="s">
        <v>35</v>
      </c>
      <c r="D42" s="249"/>
      <c r="E42" s="249"/>
      <c r="F42" s="249"/>
      <c r="G42" s="250" t="s">
        <v>45</v>
      </c>
      <c r="H42" s="250"/>
      <c r="I42" s="122" t="s">
        <v>46</v>
      </c>
      <c r="J42" s="121" t="s">
        <v>47</v>
      </c>
      <c r="K42" s="251" t="s">
        <v>48</v>
      </c>
      <c r="L42" s="252"/>
    </row>
    <row r="43" spans="2:15" x14ac:dyDescent="0.25">
      <c r="B43" s="268"/>
      <c r="C43" s="4">
        <v>1.1599999999999999</v>
      </c>
      <c r="D43" s="260" t="s">
        <v>7</v>
      </c>
      <c r="E43" s="260"/>
      <c r="F43" s="260"/>
      <c r="G43" s="250"/>
      <c r="H43" s="250"/>
      <c r="I43" s="122"/>
      <c r="J43" s="121"/>
      <c r="K43" s="241">
        <f>SUM(K44:L50)</f>
        <v>0</v>
      </c>
      <c r="L43" s="242"/>
    </row>
    <row r="44" spans="2:15" ht="13.9" customHeight="1" x14ac:dyDescent="0.25">
      <c r="B44" s="268"/>
      <c r="C44" s="4" t="s">
        <v>113</v>
      </c>
      <c r="D44" s="265" t="s">
        <v>93</v>
      </c>
      <c r="E44" s="265"/>
      <c r="F44" s="265"/>
      <c r="G44" s="261">
        <v>1</v>
      </c>
      <c r="H44" s="261"/>
      <c r="I44" s="120" t="s">
        <v>125</v>
      </c>
      <c r="J44" s="102">
        <v>0</v>
      </c>
      <c r="K44" s="241">
        <f>J44*G44</f>
        <v>0</v>
      </c>
      <c r="L44" s="242"/>
    </row>
    <row r="45" spans="2:15" ht="13.9" customHeight="1" x14ac:dyDescent="0.25">
      <c r="B45" s="268"/>
      <c r="C45" s="4" t="s">
        <v>114</v>
      </c>
      <c r="D45" s="265" t="s">
        <v>94</v>
      </c>
      <c r="E45" s="265"/>
      <c r="F45" s="265"/>
      <c r="G45" s="261">
        <v>1</v>
      </c>
      <c r="H45" s="261"/>
      <c r="I45" s="120" t="s">
        <v>125</v>
      </c>
      <c r="J45" s="102">
        <v>0</v>
      </c>
      <c r="K45" s="241">
        <f t="shared" ref="K45:K50" si="0">J45*G45</f>
        <v>0</v>
      </c>
      <c r="L45" s="242"/>
    </row>
    <row r="46" spans="2:15" ht="13.9" customHeight="1" x14ac:dyDescent="0.25">
      <c r="B46" s="268"/>
      <c r="C46" s="4" t="s">
        <v>115</v>
      </c>
      <c r="D46" s="265" t="s">
        <v>95</v>
      </c>
      <c r="E46" s="265"/>
      <c r="F46" s="265"/>
      <c r="G46" s="261">
        <v>1</v>
      </c>
      <c r="H46" s="261"/>
      <c r="I46" s="120" t="s">
        <v>125</v>
      </c>
      <c r="J46" s="102">
        <v>0</v>
      </c>
      <c r="K46" s="241">
        <f t="shared" si="0"/>
        <v>0</v>
      </c>
      <c r="L46" s="242"/>
    </row>
    <row r="47" spans="2:15" ht="13.9" customHeight="1" x14ac:dyDescent="0.25">
      <c r="B47" s="268"/>
      <c r="C47" s="4" t="s">
        <v>116</v>
      </c>
      <c r="D47" s="265" t="s">
        <v>96</v>
      </c>
      <c r="E47" s="265"/>
      <c r="F47" s="265"/>
      <c r="G47" s="261">
        <v>1</v>
      </c>
      <c r="H47" s="261"/>
      <c r="I47" s="120" t="s">
        <v>125</v>
      </c>
      <c r="J47" s="102">
        <v>0</v>
      </c>
      <c r="K47" s="241">
        <f t="shared" si="0"/>
        <v>0</v>
      </c>
      <c r="L47" s="242"/>
    </row>
    <row r="48" spans="2:15" ht="13.9" customHeight="1" x14ac:dyDescent="0.25">
      <c r="B48" s="268"/>
      <c r="C48" s="4" t="s">
        <v>117</v>
      </c>
      <c r="D48" s="265" t="s">
        <v>97</v>
      </c>
      <c r="E48" s="265"/>
      <c r="F48" s="265"/>
      <c r="G48" s="261">
        <v>1</v>
      </c>
      <c r="H48" s="261"/>
      <c r="I48" s="120" t="s">
        <v>125</v>
      </c>
      <c r="J48" s="102">
        <v>0</v>
      </c>
      <c r="K48" s="241">
        <f t="shared" si="0"/>
        <v>0</v>
      </c>
      <c r="L48" s="242"/>
    </row>
    <row r="49" spans="2:15" ht="13.9" customHeight="1" x14ac:dyDescent="0.25">
      <c r="B49" s="268"/>
      <c r="C49" s="4" t="s">
        <v>118</v>
      </c>
      <c r="D49" s="265" t="s">
        <v>98</v>
      </c>
      <c r="E49" s="265"/>
      <c r="F49" s="265"/>
      <c r="G49" s="261">
        <v>1</v>
      </c>
      <c r="H49" s="261"/>
      <c r="I49" s="120" t="s">
        <v>125</v>
      </c>
      <c r="J49" s="102">
        <v>0</v>
      </c>
      <c r="K49" s="241">
        <f t="shared" si="0"/>
        <v>0</v>
      </c>
      <c r="L49" s="242"/>
    </row>
    <row r="50" spans="2:15" ht="13.9" customHeight="1" x14ac:dyDescent="0.25">
      <c r="B50" s="268"/>
      <c r="C50" s="4" t="s">
        <v>119</v>
      </c>
      <c r="D50" s="265" t="s">
        <v>99</v>
      </c>
      <c r="E50" s="265"/>
      <c r="F50" s="265"/>
      <c r="G50" s="261">
        <v>1</v>
      </c>
      <c r="H50" s="261"/>
      <c r="I50" s="120" t="s">
        <v>126</v>
      </c>
      <c r="J50" s="102">
        <v>0</v>
      </c>
      <c r="K50" s="241">
        <f t="shared" si="0"/>
        <v>0</v>
      </c>
      <c r="L50" s="242"/>
    </row>
    <row r="51" spans="2:15" x14ac:dyDescent="0.25">
      <c r="B51" s="268"/>
      <c r="C51" s="4">
        <v>1.17</v>
      </c>
      <c r="D51" s="260" t="s">
        <v>22</v>
      </c>
      <c r="E51" s="260"/>
      <c r="F51" s="260"/>
      <c r="G51" s="261">
        <v>0</v>
      </c>
      <c r="H51" s="261"/>
      <c r="I51" s="107" t="s">
        <v>40</v>
      </c>
      <c r="J51" s="125">
        <f>K40</f>
        <v>0</v>
      </c>
      <c r="K51" s="241">
        <f>J51*G51%</f>
        <v>0</v>
      </c>
      <c r="L51" s="242"/>
    </row>
    <row r="52" spans="2:15" ht="15" customHeight="1" x14ac:dyDescent="0.25">
      <c r="B52" s="268"/>
      <c r="C52" s="4">
        <v>1.18</v>
      </c>
      <c r="D52" s="260" t="s">
        <v>6</v>
      </c>
      <c r="E52" s="260"/>
      <c r="F52" s="260"/>
      <c r="G52" s="261">
        <v>0</v>
      </c>
      <c r="H52" s="261"/>
      <c r="I52" s="120" t="s">
        <v>42</v>
      </c>
      <c r="J52" s="101">
        <v>0</v>
      </c>
      <c r="K52" s="241">
        <f>J52*G52</f>
        <v>0</v>
      </c>
      <c r="L52" s="242"/>
      <c r="O52" s="134" t="s">
        <v>42</v>
      </c>
    </row>
    <row r="53" spans="2:15" x14ac:dyDescent="0.25">
      <c r="B53" s="268"/>
      <c r="C53" s="229" t="s">
        <v>43</v>
      </c>
      <c r="D53" s="229"/>
      <c r="E53" s="229"/>
      <c r="F53" s="229"/>
      <c r="G53" s="229"/>
      <c r="H53" s="229"/>
      <c r="I53" s="229"/>
      <c r="J53" s="229"/>
      <c r="K53" s="230">
        <f>K43+K51+K52</f>
        <v>0</v>
      </c>
      <c r="L53" s="231"/>
      <c r="O53" s="134" t="s">
        <v>127</v>
      </c>
    </row>
    <row r="54" spans="2:15" ht="6.75" customHeight="1" x14ac:dyDescent="0.25">
      <c r="B54" s="268"/>
      <c r="C54" s="253"/>
      <c r="D54" s="253"/>
      <c r="E54" s="253"/>
      <c r="F54" s="253"/>
      <c r="G54" s="253"/>
      <c r="H54" s="253"/>
      <c r="I54" s="253"/>
      <c r="J54" s="253"/>
      <c r="K54" s="253"/>
      <c r="L54" s="254"/>
      <c r="O54" s="134" t="s">
        <v>41</v>
      </c>
    </row>
    <row r="55" spans="2:15" ht="13.5" thickBot="1" x14ac:dyDescent="0.3">
      <c r="B55" s="268"/>
      <c r="C55" s="255" t="s">
        <v>82</v>
      </c>
      <c r="D55" s="255"/>
      <c r="E55" s="255"/>
      <c r="F55" s="255"/>
      <c r="G55" s="255"/>
      <c r="H55" s="255"/>
      <c r="I55" s="255"/>
      <c r="J55" s="255"/>
      <c r="K55" s="256">
        <f>K40+K53</f>
        <v>0</v>
      </c>
      <c r="L55" s="257"/>
    </row>
    <row r="56" spans="2:15" s="2" customFormat="1" x14ac:dyDescent="0.25">
      <c r="B56" s="79">
        <v>2</v>
      </c>
      <c r="C56" s="258" t="s">
        <v>44</v>
      </c>
      <c r="D56" s="258"/>
      <c r="E56" s="258"/>
      <c r="F56" s="258"/>
      <c r="G56" s="258"/>
      <c r="H56" s="258"/>
      <c r="I56" s="258"/>
      <c r="J56" s="258"/>
      <c r="K56" s="258"/>
      <c r="L56" s="259"/>
      <c r="O56" s="134"/>
    </row>
    <row r="57" spans="2:15" x14ac:dyDescent="0.25">
      <c r="B57" s="20"/>
      <c r="C57" s="249" t="s">
        <v>35</v>
      </c>
      <c r="D57" s="249"/>
      <c r="E57" s="249"/>
      <c r="F57" s="249"/>
      <c r="G57" s="250" t="s">
        <v>45</v>
      </c>
      <c r="H57" s="250"/>
      <c r="I57" s="122" t="s">
        <v>46</v>
      </c>
      <c r="J57" s="121" t="s">
        <v>47</v>
      </c>
      <c r="K57" s="251" t="s">
        <v>48</v>
      </c>
      <c r="L57" s="252"/>
    </row>
    <row r="58" spans="2:15" ht="51.75" customHeight="1" x14ac:dyDescent="0.25">
      <c r="B58" s="20"/>
      <c r="C58" s="239" t="s">
        <v>49</v>
      </c>
      <c r="D58" s="239"/>
      <c r="E58" s="239"/>
      <c r="F58" s="239"/>
      <c r="G58" s="261">
        <v>0</v>
      </c>
      <c r="H58" s="261"/>
      <c r="I58" s="120" t="s">
        <v>40</v>
      </c>
      <c r="J58" s="124">
        <f>K40+K43+K51</f>
        <v>0</v>
      </c>
      <c r="K58" s="241">
        <f>G58%*J58</f>
        <v>0</v>
      </c>
      <c r="L58" s="242"/>
      <c r="O58" s="134" t="s">
        <v>40</v>
      </c>
    </row>
    <row r="59" spans="2:15" ht="15" customHeight="1" x14ac:dyDescent="0.25">
      <c r="B59" s="20"/>
      <c r="C59" s="239" t="s">
        <v>122</v>
      </c>
      <c r="D59" s="239"/>
      <c r="E59" s="239"/>
      <c r="F59" s="239"/>
      <c r="G59" s="261">
        <v>0</v>
      </c>
      <c r="H59" s="261"/>
      <c r="I59" s="107" t="s">
        <v>40</v>
      </c>
      <c r="J59" s="123">
        <f>K55+K58</f>
        <v>0</v>
      </c>
      <c r="K59" s="241">
        <f>G59%*J59</f>
        <v>0</v>
      </c>
      <c r="L59" s="242"/>
      <c r="O59" s="134" t="s">
        <v>41</v>
      </c>
    </row>
    <row r="60" spans="2:15" ht="37.5" customHeight="1" x14ac:dyDescent="0.25">
      <c r="B60" s="20"/>
      <c r="C60" s="214" t="s">
        <v>129</v>
      </c>
      <c r="D60" s="239"/>
      <c r="E60" s="239"/>
      <c r="F60" s="239"/>
      <c r="G60" s="240">
        <v>1</v>
      </c>
      <c r="H60" s="240"/>
      <c r="I60" s="107" t="s">
        <v>40</v>
      </c>
      <c r="J60" s="123">
        <f>K55+K58</f>
        <v>0</v>
      </c>
      <c r="K60" s="247">
        <f>G60%*J60</f>
        <v>0</v>
      </c>
      <c r="L60" s="248"/>
    </row>
    <row r="61" spans="2:15" x14ac:dyDescent="0.25">
      <c r="B61" s="20"/>
      <c r="C61" s="229" t="s">
        <v>50</v>
      </c>
      <c r="D61" s="229"/>
      <c r="E61" s="229"/>
      <c r="F61" s="229"/>
      <c r="G61" s="229"/>
      <c r="H61" s="229"/>
      <c r="I61" s="229"/>
      <c r="J61" s="229"/>
      <c r="K61" s="230">
        <f>K59+K58+K60</f>
        <v>0</v>
      </c>
      <c r="L61" s="231"/>
    </row>
    <row r="62" spans="2:15" ht="6.75" customHeight="1" thickBot="1" x14ac:dyDescent="0.3">
      <c r="B62" s="16"/>
      <c r="C62" s="232"/>
      <c r="D62" s="233"/>
      <c r="E62" s="233"/>
      <c r="F62" s="233"/>
      <c r="G62" s="233"/>
      <c r="H62" s="233"/>
      <c r="I62" s="233"/>
      <c r="J62" s="233"/>
      <c r="K62" s="233"/>
      <c r="L62" s="234"/>
      <c r="O62" s="136"/>
    </row>
    <row r="63" spans="2:15" ht="6.75" customHeight="1" x14ac:dyDescent="0.25">
      <c r="B63" s="82"/>
      <c r="C63" s="24"/>
      <c r="D63" s="55"/>
      <c r="E63" s="55"/>
      <c r="F63" s="55"/>
      <c r="G63" s="55"/>
      <c r="H63" s="55"/>
      <c r="I63" s="55"/>
      <c r="J63" s="55"/>
      <c r="K63" s="48"/>
      <c r="L63" s="83"/>
      <c r="O63" s="135"/>
    </row>
    <row r="64" spans="2:15" s="81" customFormat="1" ht="65.25" customHeight="1" x14ac:dyDescent="0.25">
      <c r="B64" s="235" t="s">
        <v>63</v>
      </c>
      <c r="C64" s="236"/>
      <c r="D64" s="236"/>
      <c r="E64" s="236"/>
      <c r="F64" s="236"/>
      <c r="G64" s="236"/>
      <c r="H64" s="236"/>
      <c r="I64" s="236"/>
      <c r="J64" s="236"/>
      <c r="K64" s="237">
        <f>K55+K61</f>
        <v>0</v>
      </c>
      <c r="L64" s="238"/>
      <c r="O64" s="135"/>
    </row>
    <row r="65" spans="2:15" s="2" customFormat="1" ht="6.75" customHeight="1" thickBot="1" x14ac:dyDescent="0.3">
      <c r="B65" s="84"/>
      <c r="C65" s="85"/>
      <c r="D65" s="85"/>
      <c r="E65" s="85"/>
      <c r="F65" s="85"/>
      <c r="G65" s="85"/>
      <c r="H65" s="85"/>
      <c r="I65" s="85"/>
      <c r="J65" s="85"/>
      <c r="K65" s="60"/>
      <c r="L65" s="86"/>
      <c r="O65" s="135"/>
    </row>
    <row r="66" spans="2:15" s="2" customFormat="1" ht="6.75" customHeight="1" thickBot="1" x14ac:dyDescent="0.3">
      <c r="B66" s="79"/>
      <c r="C66" s="10"/>
      <c r="D66" s="87"/>
      <c r="E66" s="87"/>
      <c r="F66" s="87"/>
      <c r="G66" s="87"/>
      <c r="H66" s="87"/>
      <c r="I66" s="87"/>
      <c r="J66" s="87"/>
      <c r="K66" s="87"/>
      <c r="L66" s="88"/>
      <c r="O66" s="134"/>
    </row>
    <row r="67" spans="2:15" ht="15.75" customHeight="1" thickBot="1" x14ac:dyDescent="0.3">
      <c r="B67" s="45" t="s">
        <v>51</v>
      </c>
      <c r="C67" s="21"/>
      <c r="D67" s="2"/>
      <c r="E67" s="243">
        <f>E14/1000</f>
        <v>0</v>
      </c>
      <c r="F67" s="244"/>
      <c r="G67" s="2" t="s">
        <v>52</v>
      </c>
      <c r="H67" s="2"/>
      <c r="I67" s="2"/>
      <c r="J67" s="85" t="s">
        <v>53</v>
      </c>
      <c r="K67" s="337" t="e">
        <f>K64/E67</f>
        <v>#DIV/0!</v>
      </c>
      <c r="L67" s="338"/>
    </row>
    <row r="68" spans="2:15" ht="7.5" customHeight="1" thickBot="1" x14ac:dyDescent="0.3">
      <c r="B68" s="16"/>
      <c r="C68" s="17"/>
      <c r="D68" s="89"/>
      <c r="E68" s="90"/>
      <c r="F68" s="90"/>
      <c r="G68" s="89"/>
      <c r="H68" s="89"/>
      <c r="I68" s="89"/>
      <c r="J68" s="91"/>
      <c r="K68" s="92"/>
      <c r="L68" s="93"/>
    </row>
    <row r="69" spans="2:15" ht="6.75" customHeight="1" x14ac:dyDescent="0.25">
      <c r="B69" s="20"/>
      <c r="C69" s="21"/>
      <c r="D69" s="2"/>
      <c r="E69" s="2"/>
      <c r="F69" s="2"/>
      <c r="G69" s="2"/>
      <c r="H69" s="2"/>
      <c r="I69" s="2"/>
      <c r="J69" s="2"/>
      <c r="K69" s="94"/>
      <c r="L69" s="95"/>
    </row>
    <row r="70" spans="2:15" x14ac:dyDescent="0.25">
      <c r="B70" s="45" t="s">
        <v>54</v>
      </c>
      <c r="C70" s="21"/>
      <c r="D70" s="2"/>
      <c r="E70" s="2"/>
      <c r="F70" s="2"/>
      <c r="G70" s="2"/>
      <c r="H70" s="2"/>
      <c r="I70" s="2"/>
      <c r="J70" s="2"/>
      <c r="K70" s="94"/>
      <c r="L70" s="95"/>
    </row>
    <row r="71" spans="2:15" ht="60" customHeight="1" thickBot="1" x14ac:dyDescent="0.3">
      <c r="B71" s="334"/>
      <c r="C71" s="335"/>
      <c r="D71" s="335"/>
      <c r="E71" s="335"/>
      <c r="F71" s="335"/>
      <c r="G71" s="335"/>
      <c r="H71" s="335"/>
      <c r="I71" s="335"/>
      <c r="J71" s="335"/>
      <c r="K71" s="335"/>
      <c r="L71" s="336"/>
    </row>
    <row r="72" spans="2:15" ht="6.75" customHeight="1" thickBot="1" x14ac:dyDescent="0.3">
      <c r="B72" s="126"/>
      <c r="C72" s="3"/>
      <c r="D72" s="3"/>
      <c r="E72" s="3"/>
      <c r="F72" s="3"/>
      <c r="G72" s="3"/>
      <c r="H72" s="3"/>
      <c r="I72" s="3"/>
      <c r="J72" s="3"/>
      <c r="K72" s="127"/>
      <c r="L72" s="128"/>
      <c r="O72" s="135"/>
    </row>
    <row r="73" spans="2:15" ht="6.75" customHeight="1" x14ac:dyDescent="0.25">
      <c r="B73" s="9"/>
      <c r="C73" s="11"/>
      <c r="D73" s="11"/>
      <c r="E73" s="11"/>
      <c r="F73" s="11"/>
      <c r="G73" s="11"/>
      <c r="H73" s="11"/>
      <c r="I73" s="11"/>
      <c r="J73" s="11"/>
      <c r="K73" s="11"/>
      <c r="L73" s="12"/>
    </row>
    <row r="74" spans="2:15" s="2" customFormat="1" x14ac:dyDescent="0.25">
      <c r="B74" s="100" t="s">
        <v>55</v>
      </c>
      <c r="C74" s="226" t="s">
        <v>1</v>
      </c>
      <c r="D74" s="226"/>
      <c r="E74" s="226"/>
      <c r="F74" s="226"/>
      <c r="G74" s="227" t="s">
        <v>2</v>
      </c>
      <c r="H74" s="227"/>
      <c r="I74" s="227" t="s">
        <v>3</v>
      </c>
      <c r="J74" s="227"/>
      <c r="K74" s="227" t="s">
        <v>4</v>
      </c>
      <c r="L74" s="228"/>
      <c r="O74" s="134"/>
    </row>
    <row r="75" spans="2:15" ht="15" customHeight="1" x14ac:dyDescent="0.25">
      <c r="B75" s="72"/>
      <c r="C75" s="217"/>
      <c r="D75" s="217"/>
      <c r="E75" s="217"/>
      <c r="F75" s="217"/>
      <c r="G75" s="194"/>
      <c r="H75" s="194"/>
      <c r="I75" s="194"/>
      <c r="J75" s="194"/>
      <c r="K75" s="191"/>
      <c r="L75" s="192"/>
    </row>
    <row r="76" spans="2:15" x14ac:dyDescent="0.25">
      <c r="B76" s="72"/>
      <c r="C76" s="217"/>
      <c r="D76" s="217"/>
      <c r="E76" s="217"/>
      <c r="F76" s="217"/>
      <c r="G76" s="194"/>
      <c r="H76" s="194"/>
      <c r="I76" s="194"/>
      <c r="J76" s="194"/>
      <c r="K76" s="191"/>
      <c r="L76" s="192"/>
    </row>
    <row r="77" spans="2:15" ht="6.75" customHeight="1" thickBot="1" x14ac:dyDescent="0.3">
      <c r="B77" s="16"/>
      <c r="C77" s="18"/>
      <c r="D77" s="18"/>
      <c r="E77" s="18"/>
      <c r="F77" s="18"/>
      <c r="G77" s="18"/>
      <c r="H77" s="18"/>
      <c r="I77" s="18"/>
      <c r="J77" s="18"/>
      <c r="K77" s="18"/>
      <c r="L77" s="19"/>
    </row>
    <row r="78" spans="2:15" ht="6.75" customHeight="1" thickBot="1" x14ac:dyDescent="0.3">
      <c r="B78" s="20"/>
      <c r="D78" s="24"/>
      <c r="L78" s="15"/>
    </row>
    <row r="79" spans="2:15" ht="59.25" customHeight="1" thickBot="1" x14ac:dyDescent="0.3">
      <c r="B79" s="96" t="s">
        <v>56</v>
      </c>
      <c r="C79" s="221" t="s">
        <v>86</v>
      </c>
      <c r="D79" s="221"/>
      <c r="E79" s="221"/>
      <c r="F79" s="221"/>
      <c r="G79" s="221"/>
      <c r="H79" s="221"/>
      <c r="I79" s="221"/>
      <c r="J79" s="221"/>
      <c r="K79" s="221"/>
      <c r="L79" s="222"/>
    </row>
    <row r="80" spans="2:15" ht="6.6" customHeight="1" x14ac:dyDescent="0.25">
      <c r="C80" s="180"/>
      <c r="D80" s="180"/>
      <c r="E80" s="180"/>
      <c r="F80" s="180"/>
      <c r="G80" s="180"/>
      <c r="H80" s="180"/>
      <c r="I80" s="180"/>
      <c r="J80" s="180"/>
      <c r="K80" s="180"/>
      <c r="L80" s="180"/>
    </row>
    <row r="81" spans="3:12" x14ac:dyDescent="0.25">
      <c r="C81" s="180"/>
      <c r="D81" s="180"/>
      <c r="E81" s="180"/>
      <c r="F81" s="180"/>
      <c r="G81" s="180"/>
      <c r="H81" s="180"/>
      <c r="I81" s="180"/>
      <c r="J81" s="180"/>
      <c r="K81" s="180"/>
      <c r="L81" s="180"/>
    </row>
    <row r="82" spans="3:12" ht="12" customHeight="1" x14ac:dyDescent="0.25">
      <c r="C82" s="180"/>
      <c r="D82" s="180"/>
      <c r="E82" s="180"/>
      <c r="F82" s="180"/>
      <c r="G82" s="180"/>
      <c r="H82" s="180"/>
      <c r="I82" s="180"/>
      <c r="J82" s="180"/>
      <c r="K82" s="180"/>
      <c r="L82" s="180"/>
    </row>
  </sheetData>
  <sheetProtection algorithmName="SHA-512" hashValue="SfWZpJoqgYbRe9Na5M24xeSy4gh0luIOq/GhzcaDU4jNNfDkwzlcUBatC7fDPi7J+F6VpZkaMjCCZy86kSYqPA==" saltValue="N4gmU4FNR1vAXIPGtvkWsQ==" spinCount="100000" sheet="1" selectLockedCells="1"/>
  <mergeCells count="141">
    <mergeCell ref="C42:F42"/>
    <mergeCell ref="G42:H42"/>
    <mergeCell ref="K42:L42"/>
    <mergeCell ref="D48:F48"/>
    <mergeCell ref="G48:H48"/>
    <mergeCell ref="K48:L48"/>
    <mergeCell ref="D49:F49"/>
    <mergeCell ref="G49:H49"/>
    <mergeCell ref="K49:L49"/>
    <mergeCell ref="G50:H50"/>
    <mergeCell ref="K50:L50"/>
    <mergeCell ref="B2:L6"/>
    <mergeCell ref="B7:L7"/>
    <mergeCell ref="B8:D8"/>
    <mergeCell ref="B12:D12"/>
    <mergeCell ref="E12:F12"/>
    <mergeCell ref="G12:I12"/>
    <mergeCell ref="J12:L12"/>
    <mergeCell ref="B13:L13"/>
    <mergeCell ref="F8:L8"/>
    <mergeCell ref="B9:D9"/>
    <mergeCell ref="E9:L9"/>
    <mergeCell ref="B14:D14"/>
    <mergeCell ref="E14:F14"/>
    <mergeCell ref="G14:I14"/>
    <mergeCell ref="J14:L14"/>
    <mergeCell ref="B18:D18"/>
    <mergeCell ref="E18:F18"/>
    <mergeCell ref="G18:I18"/>
    <mergeCell ref="J18:K18"/>
    <mergeCell ref="B19:L19"/>
    <mergeCell ref="B20:D20"/>
    <mergeCell ref="G43:H43"/>
    <mergeCell ref="E20:L20"/>
    <mergeCell ref="B15:L15"/>
    <mergeCell ref="B16:D16"/>
    <mergeCell ref="E16:F16"/>
    <mergeCell ref="G16:I16"/>
    <mergeCell ref="J16:L16"/>
    <mergeCell ref="B17:L17"/>
    <mergeCell ref="B21:L21"/>
    <mergeCell ref="B22:B55"/>
    <mergeCell ref="C22:L22"/>
    <mergeCell ref="D23:J23"/>
    <mergeCell ref="K23:L23"/>
    <mergeCell ref="C24:L24"/>
    <mergeCell ref="D25:J25"/>
    <mergeCell ref="K25:L25"/>
    <mergeCell ref="D26:J26"/>
    <mergeCell ref="K26:L26"/>
    <mergeCell ref="D30:J30"/>
    <mergeCell ref="K30:L30"/>
    <mergeCell ref="D31:J31"/>
    <mergeCell ref="K31:L31"/>
    <mergeCell ref="D32:J32"/>
    <mergeCell ref="K32:L32"/>
    <mergeCell ref="D27:J27"/>
    <mergeCell ref="K27:L27"/>
    <mergeCell ref="D28:J28"/>
    <mergeCell ref="K28:L28"/>
    <mergeCell ref="D29:J29"/>
    <mergeCell ref="K29:L29"/>
    <mergeCell ref="D36:J36"/>
    <mergeCell ref="K36:L36"/>
    <mergeCell ref="D38:J38"/>
    <mergeCell ref="K38:L38"/>
    <mergeCell ref="D39:J39"/>
    <mergeCell ref="K39:L39"/>
    <mergeCell ref="D33:J33"/>
    <mergeCell ref="K33:L33"/>
    <mergeCell ref="D34:J34"/>
    <mergeCell ref="K34:L34"/>
    <mergeCell ref="D35:J35"/>
    <mergeCell ref="K35:L35"/>
    <mergeCell ref="D37:J37"/>
    <mergeCell ref="K37:L37"/>
    <mergeCell ref="D51:F51"/>
    <mergeCell ref="G51:H51"/>
    <mergeCell ref="K51:L51"/>
    <mergeCell ref="D52:F52"/>
    <mergeCell ref="G52:H52"/>
    <mergeCell ref="K52:L52"/>
    <mergeCell ref="C40:J40"/>
    <mergeCell ref="K40:L40"/>
    <mergeCell ref="C41:L41"/>
    <mergeCell ref="D43:F43"/>
    <mergeCell ref="K43:L43"/>
    <mergeCell ref="D44:F44"/>
    <mergeCell ref="G44:H44"/>
    <mergeCell ref="K44:L44"/>
    <mergeCell ref="D45:F45"/>
    <mergeCell ref="G45:H45"/>
    <mergeCell ref="K45:L45"/>
    <mergeCell ref="D46:F46"/>
    <mergeCell ref="G46:H46"/>
    <mergeCell ref="K46:L46"/>
    <mergeCell ref="D47:F47"/>
    <mergeCell ref="G47:H47"/>
    <mergeCell ref="K47:L47"/>
    <mergeCell ref="D50:F50"/>
    <mergeCell ref="C57:F57"/>
    <mergeCell ref="G57:H57"/>
    <mergeCell ref="K57:L57"/>
    <mergeCell ref="C58:F58"/>
    <mergeCell ref="G58:H58"/>
    <mergeCell ref="K58:L58"/>
    <mergeCell ref="C53:J53"/>
    <mergeCell ref="K53:L53"/>
    <mergeCell ref="C54:L54"/>
    <mergeCell ref="C55:J55"/>
    <mergeCell ref="K55:L55"/>
    <mergeCell ref="C56:L56"/>
    <mergeCell ref="C61:J61"/>
    <mergeCell ref="K61:L61"/>
    <mergeCell ref="C62:L62"/>
    <mergeCell ref="B64:J64"/>
    <mergeCell ref="K64:L64"/>
    <mergeCell ref="C59:F59"/>
    <mergeCell ref="G59:H59"/>
    <mergeCell ref="K59:L59"/>
    <mergeCell ref="E67:F67"/>
    <mergeCell ref="K67:L67"/>
    <mergeCell ref="C60:F60"/>
    <mergeCell ref="G60:H60"/>
    <mergeCell ref="K60:L60"/>
    <mergeCell ref="C81:L82"/>
    <mergeCell ref="C76:F76"/>
    <mergeCell ref="G76:H76"/>
    <mergeCell ref="I76:J76"/>
    <mergeCell ref="K76:L76"/>
    <mergeCell ref="C79:L79"/>
    <mergeCell ref="C80:L80"/>
    <mergeCell ref="B71:L71"/>
    <mergeCell ref="C74:F74"/>
    <mergeCell ref="G74:H74"/>
    <mergeCell ref="I74:J74"/>
    <mergeCell ref="K74:L74"/>
    <mergeCell ref="C75:F75"/>
    <mergeCell ref="G75:H75"/>
    <mergeCell ref="I75:J75"/>
    <mergeCell ref="K75:L75"/>
  </mergeCells>
  <dataValidations count="3">
    <dataValidation type="list" allowBlank="1" showInputMessage="1" showErrorMessage="1" sqref="J14">
      <formula1>$O$10:$O$14</formula1>
    </dataValidation>
    <dataValidation type="list" allowBlank="1" showInputMessage="1" showErrorMessage="1" sqref="I52">
      <formula1>$O$52:$O$54</formula1>
    </dataValidation>
    <dataValidation type="list" allowBlank="1" showInputMessage="1" showErrorMessage="1" sqref="I58">
      <formula1>$O$58:$O$59</formula1>
    </dataValidation>
  </dataValidations>
  <printOptions horizontalCentered="1" verticalCentered="1"/>
  <pageMargins left="0" right="0" top="0" bottom="0" header="0" footer="0"/>
  <pageSetup paperSize="9" scale="7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9</xdr:col>
                    <xdr:colOff>57150</xdr:colOff>
                    <xdr:row>14</xdr:row>
                    <xdr:rowOff>66675</xdr:rowOff>
                  </from>
                  <to>
                    <xdr:col>9</xdr:col>
                    <xdr:colOff>1562100</xdr:colOff>
                    <xdr:row>16</xdr:row>
                    <xdr:rowOff>9525</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9</xdr:col>
                    <xdr:colOff>57150</xdr:colOff>
                    <xdr:row>14</xdr:row>
                    <xdr:rowOff>66675</xdr:rowOff>
                  </from>
                  <to>
                    <xdr:col>9</xdr:col>
                    <xdr:colOff>1562100</xdr:colOff>
                    <xdr:row>16</xdr:row>
                    <xdr:rowOff>9525</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2:Z38"/>
  <sheetViews>
    <sheetView showZeros="0" zoomScaleNormal="100" zoomScaleSheetLayoutView="100" workbookViewId="0">
      <selection activeCell="F29" sqref="F29:G29"/>
    </sheetView>
  </sheetViews>
  <sheetFormatPr defaultColWidth="9.140625" defaultRowHeight="12.75" x14ac:dyDescent="0.25"/>
  <cols>
    <col min="1" max="1" width="8.85546875" style="1" customWidth="1"/>
    <col min="2" max="2" width="5.42578125" style="1" customWidth="1"/>
    <col min="3" max="3" width="19.5703125" style="1" customWidth="1"/>
    <col min="4" max="4" width="9.140625" style="1"/>
    <col min="5" max="5" width="23.42578125" style="1" customWidth="1"/>
    <col min="6" max="6" width="11.42578125" style="1" customWidth="1"/>
    <col min="7" max="7" width="12.85546875" style="1" customWidth="1"/>
    <col min="8" max="8" width="7.7109375" style="1" customWidth="1"/>
    <col min="9" max="11" width="16.42578125" style="1" customWidth="1"/>
    <col min="12" max="12" width="21.42578125" style="1" customWidth="1"/>
    <col min="13" max="13" width="9.28515625" style="1" customWidth="1"/>
    <col min="14" max="14" width="2.28515625" style="1" customWidth="1"/>
    <col min="15" max="16384" width="9.140625" style="1"/>
  </cols>
  <sheetData>
    <row r="2" spans="1:26" ht="15.75" customHeight="1" x14ac:dyDescent="0.25">
      <c r="A2" s="168" t="s">
        <v>111</v>
      </c>
      <c r="B2" s="168"/>
      <c r="C2" s="168"/>
      <c r="D2" s="168"/>
      <c r="E2" s="168"/>
      <c r="F2" s="168"/>
      <c r="G2" s="168"/>
      <c r="H2" s="168"/>
      <c r="I2" s="168"/>
      <c r="J2" s="168"/>
      <c r="K2" s="168"/>
      <c r="L2" s="168"/>
      <c r="M2" s="168"/>
    </row>
    <row r="3" spans="1:26" ht="15" customHeight="1" x14ac:dyDescent="0.25">
      <c r="A3" s="168"/>
      <c r="B3" s="168"/>
      <c r="C3" s="168"/>
      <c r="D3" s="168"/>
      <c r="E3" s="168"/>
      <c r="F3" s="168"/>
      <c r="G3" s="168"/>
      <c r="H3" s="168"/>
      <c r="I3" s="168"/>
      <c r="J3" s="168"/>
      <c r="K3" s="168"/>
      <c r="L3" s="168"/>
      <c r="M3" s="168"/>
    </row>
    <row r="4" spans="1:26" ht="15" customHeight="1" x14ac:dyDescent="0.25">
      <c r="A4" s="168"/>
      <c r="B4" s="168"/>
      <c r="C4" s="168"/>
      <c r="D4" s="168"/>
      <c r="E4" s="168"/>
      <c r="F4" s="168"/>
      <c r="G4" s="168"/>
      <c r="H4" s="168"/>
      <c r="I4" s="168"/>
      <c r="J4" s="168"/>
      <c r="K4" s="168"/>
      <c r="L4" s="168"/>
      <c r="M4" s="168"/>
    </row>
    <row r="5" spans="1:26" ht="15" customHeight="1" x14ac:dyDescent="0.25">
      <c r="A5" s="168"/>
      <c r="B5" s="168"/>
      <c r="C5" s="168"/>
      <c r="D5" s="168"/>
      <c r="E5" s="168"/>
      <c r="F5" s="168"/>
      <c r="G5" s="168"/>
      <c r="H5" s="168"/>
      <c r="I5" s="168"/>
      <c r="J5" s="168"/>
      <c r="K5" s="168"/>
      <c r="L5" s="168"/>
      <c r="M5" s="168"/>
    </row>
    <row r="6" spans="1:26" ht="6" customHeight="1" x14ac:dyDescent="0.25">
      <c r="A6" s="168"/>
      <c r="B6" s="168"/>
      <c r="C6" s="168"/>
      <c r="D6" s="168"/>
      <c r="E6" s="168"/>
      <c r="F6" s="168"/>
      <c r="G6" s="168"/>
      <c r="H6" s="168"/>
      <c r="I6" s="168"/>
      <c r="J6" s="168"/>
      <c r="K6" s="168"/>
      <c r="L6" s="168"/>
      <c r="M6" s="168"/>
    </row>
    <row r="7" spans="1:26" ht="46.9" customHeight="1" thickBot="1" x14ac:dyDescent="0.3">
      <c r="A7" s="311" t="s">
        <v>120</v>
      </c>
      <c r="B7" s="311"/>
      <c r="C7" s="311"/>
      <c r="D7" s="311"/>
      <c r="E7" s="311"/>
      <c r="F7" s="311"/>
      <c r="G7" s="311"/>
      <c r="H7" s="311"/>
      <c r="I7" s="311"/>
      <c r="J7" s="311"/>
      <c r="K7" s="311"/>
      <c r="L7" s="311"/>
      <c r="M7" s="311"/>
    </row>
    <row r="8" spans="1:26" ht="15" customHeight="1" x14ac:dyDescent="0.25">
      <c r="A8" s="312" t="s">
        <v>5</v>
      </c>
      <c r="B8" s="313"/>
      <c r="C8" s="313"/>
      <c r="D8" s="314">
        <f>'Option Comparison Costs'!E8</f>
        <v>0</v>
      </c>
      <c r="E8" s="315"/>
      <c r="F8" s="315"/>
      <c r="G8" s="315"/>
      <c r="H8" s="315"/>
      <c r="I8" s="315"/>
      <c r="J8" s="315"/>
      <c r="K8" s="315"/>
      <c r="L8" s="315"/>
      <c r="M8" s="316"/>
    </row>
    <row r="9" spans="1:26" ht="6.75" customHeight="1" x14ac:dyDescent="0.25">
      <c r="A9" s="308"/>
      <c r="B9" s="309"/>
      <c r="C9" s="309"/>
      <c r="D9" s="309"/>
      <c r="E9" s="309"/>
      <c r="F9" s="309"/>
      <c r="G9" s="309"/>
      <c r="H9" s="309"/>
      <c r="I9" s="309"/>
      <c r="J9" s="309"/>
      <c r="K9" s="309"/>
      <c r="L9" s="309"/>
      <c r="M9" s="310"/>
    </row>
    <row r="10" spans="1:26" ht="15" customHeight="1" x14ac:dyDescent="0.25">
      <c r="A10" s="317" t="s">
        <v>100</v>
      </c>
      <c r="B10" s="166"/>
      <c r="C10" s="166"/>
      <c r="D10" s="318">
        <f>'Option Comparison Costs'!E10</f>
        <v>0</v>
      </c>
      <c r="E10" s="319"/>
      <c r="F10" s="166" t="s">
        <v>101</v>
      </c>
      <c r="G10" s="166"/>
      <c r="H10" s="166"/>
      <c r="I10" s="166"/>
      <c r="J10" s="139"/>
      <c r="K10" s="139"/>
      <c r="L10" s="320">
        <f>'Option Comparison Costs'!L10</f>
        <v>0</v>
      </c>
      <c r="M10" s="321"/>
      <c r="O10" s="219"/>
      <c r="P10" s="219"/>
      <c r="Q10" s="219"/>
      <c r="R10" s="219"/>
      <c r="S10" s="219"/>
      <c r="T10" s="219"/>
      <c r="U10" s="219"/>
      <c r="V10" s="219"/>
      <c r="W10" s="219"/>
      <c r="X10" s="219"/>
      <c r="Y10" s="219"/>
      <c r="Z10" s="219"/>
    </row>
    <row r="11" spans="1:26" ht="6.75" customHeight="1" x14ac:dyDescent="0.25">
      <c r="A11" s="308"/>
      <c r="B11" s="309"/>
      <c r="C11" s="309"/>
      <c r="D11" s="309"/>
      <c r="E11" s="309"/>
      <c r="F11" s="309"/>
      <c r="G11" s="309"/>
      <c r="H11" s="309"/>
      <c r="I11" s="309"/>
      <c r="J11" s="309"/>
      <c r="K11" s="309"/>
      <c r="L11" s="309"/>
      <c r="M11" s="310"/>
    </row>
    <row r="12" spans="1:26" ht="15" customHeight="1" x14ac:dyDescent="0.25">
      <c r="A12" s="317" t="s">
        <v>102</v>
      </c>
      <c r="B12" s="166"/>
      <c r="C12" s="166"/>
      <c r="D12" s="318">
        <f>SUM('Option Comparison Costs'!E12:H12)</f>
        <v>0</v>
      </c>
      <c r="E12" s="319"/>
      <c r="F12" s="322" t="s">
        <v>103</v>
      </c>
      <c r="G12" s="323"/>
      <c r="H12" s="323"/>
      <c r="I12" s="323"/>
      <c r="J12" s="143"/>
      <c r="K12" s="143"/>
      <c r="L12" s="320">
        <f>'Option Comparison Costs'!L12</f>
        <v>0</v>
      </c>
      <c r="M12" s="321"/>
      <c r="O12" s="219"/>
      <c r="P12" s="219"/>
      <c r="Q12" s="219"/>
      <c r="R12" s="219"/>
      <c r="S12" s="219"/>
      <c r="T12" s="219"/>
      <c r="U12" s="219"/>
      <c r="V12" s="219"/>
      <c r="W12" s="219"/>
      <c r="X12" s="219"/>
      <c r="Y12" s="219"/>
      <c r="Z12" s="219"/>
    </row>
    <row r="13" spans="1:26" ht="6.75" customHeight="1" x14ac:dyDescent="0.25">
      <c r="A13" s="308"/>
      <c r="B13" s="309"/>
      <c r="C13" s="309"/>
      <c r="D13" s="309"/>
      <c r="E13" s="309"/>
      <c r="F13" s="309"/>
      <c r="G13" s="309"/>
      <c r="H13" s="309"/>
      <c r="I13" s="309"/>
      <c r="J13" s="309"/>
      <c r="K13" s="309"/>
      <c r="L13" s="309"/>
      <c r="M13" s="310"/>
    </row>
    <row r="14" spans="1:26" ht="14.45" customHeight="1" x14ac:dyDescent="0.25">
      <c r="A14" s="317" t="s">
        <v>104</v>
      </c>
      <c r="B14" s="166"/>
      <c r="C14" s="166"/>
      <c r="D14" s="318">
        <f>'Option Comparison Costs'!E14</f>
        <v>0</v>
      </c>
      <c r="E14" s="324"/>
      <c r="F14" s="323" t="s">
        <v>17</v>
      </c>
      <c r="G14" s="323"/>
      <c r="H14" s="323"/>
      <c r="I14" s="323"/>
      <c r="J14" s="143"/>
      <c r="K14" s="143"/>
      <c r="L14" s="320">
        <f>'Option Comparison Costs'!L14</f>
        <v>0</v>
      </c>
      <c r="M14" s="321"/>
      <c r="O14" s="219"/>
      <c r="P14" s="219"/>
      <c r="Q14" s="219"/>
      <c r="R14" s="219"/>
      <c r="S14" s="219"/>
      <c r="T14" s="219"/>
      <c r="U14" s="219"/>
      <c r="V14" s="219"/>
      <c r="W14" s="219"/>
      <c r="X14" s="219"/>
      <c r="Y14" s="219"/>
      <c r="Z14" s="219"/>
    </row>
    <row r="15" spans="1:26" ht="13.5" thickBot="1" x14ac:dyDescent="0.3">
      <c r="A15" s="108"/>
      <c r="B15" s="109"/>
      <c r="C15" s="109"/>
      <c r="D15" s="109"/>
      <c r="E15" s="109"/>
      <c r="F15" s="109"/>
      <c r="G15" s="109"/>
      <c r="H15" s="109"/>
      <c r="I15" s="109"/>
      <c r="J15" s="109"/>
      <c r="K15" s="109"/>
      <c r="L15" s="109"/>
      <c r="M15" s="110"/>
    </row>
    <row r="16" spans="1:26" s="2" customFormat="1" ht="15" x14ac:dyDescent="0.25">
      <c r="A16" s="111">
        <v>1</v>
      </c>
      <c r="B16" s="112" t="s">
        <v>112</v>
      </c>
      <c r="C16" s="113"/>
      <c r="D16" s="113"/>
      <c r="E16" s="113"/>
      <c r="F16" s="113"/>
      <c r="G16" s="113"/>
      <c r="H16" s="113"/>
      <c r="I16" s="152" t="s">
        <v>130</v>
      </c>
      <c r="J16" s="152" t="s">
        <v>131</v>
      </c>
      <c r="K16" s="153" t="s">
        <v>132</v>
      </c>
      <c r="L16" s="325" t="s">
        <v>133</v>
      </c>
      <c r="M16" s="326"/>
    </row>
    <row r="17" spans="1:26" ht="15" customHeight="1" x14ac:dyDescent="0.25">
      <c r="A17" s="67"/>
      <c r="B17" s="140">
        <v>1.1000000000000001</v>
      </c>
      <c r="C17" s="295" t="s">
        <v>105</v>
      </c>
      <c r="D17" s="296"/>
      <c r="E17" s="297"/>
      <c r="F17" s="298">
        <v>1</v>
      </c>
      <c r="G17" s="298"/>
      <c r="H17" s="142" t="s">
        <v>41</v>
      </c>
      <c r="I17" s="118">
        <f>SUM('Option Nr 5'!K44:L44)</f>
        <v>0</v>
      </c>
      <c r="J17" s="155">
        <v>23</v>
      </c>
      <c r="K17" s="151">
        <f>I17/100*J17</f>
        <v>0</v>
      </c>
      <c r="L17" s="306">
        <f>K17+I17</f>
        <v>0</v>
      </c>
      <c r="M17" s="307"/>
      <c r="O17" s="219"/>
      <c r="P17" s="219"/>
      <c r="Q17" s="219"/>
      <c r="R17" s="219"/>
      <c r="S17" s="219"/>
      <c r="T17" s="219"/>
      <c r="U17" s="219"/>
      <c r="V17" s="219"/>
      <c r="W17" s="219"/>
      <c r="X17" s="219"/>
      <c r="Y17" s="219"/>
      <c r="Z17" s="219"/>
    </row>
    <row r="18" spans="1:26" ht="15" customHeight="1" x14ac:dyDescent="0.25">
      <c r="A18" s="67"/>
      <c r="B18" s="140">
        <v>1.2</v>
      </c>
      <c r="C18" s="295" t="s">
        <v>94</v>
      </c>
      <c r="D18" s="296"/>
      <c r="E18" s="297"/>
      <c r="F18" s="298">
        <v>1</v>
      </c>
      <c r="G18" s="298"/>
      <c r="H18" s="142" t="s">
        <v>41</v>
      </c>
      <c r="I18" s="118">
        <f>SUM('Option Nr 5'!K45:L45)</f>
        <v>0</v>
      </c>
      <c r="J18" s="155">
        <v>23</v>
      </c>
      <c r="K18" s="151">
        <f t="shared" ref="K18:K29" si="0">I18/100*J18</f>
        <v>0</v>
      </c>
      <c r="L18" s="306">
        <f t="shared" ref="L18:L29" si="1">K18+I18</f>
        <v>0</v>
      </c>
      <c r="M18" s="307"/>
      <c r="O18" s="219"/>
      <c r="P18" s="219"/>
      <c r="Q18" s="219"/>
      <c r="R18" s="219"/>
      <c r="S18" s="219"/>
      <c r="T18" s="219"/>
      <c r="U18" s="219"/>
      <c r="V18" s="219"/>
      <c r="W18" s="219"/>
      <c r="X18" s="219"/>
      <c r="Y18" s="219"/>
      <c r="Z18" s="219"/>
    </row>
    <row r="19" spans="1:26" ht="15" customHeight="1" x14ac:dyDescent="0.25">
      <c r="A19" s="67"/>
      <c r="B19" s="140">
        <v>1.3</v>
      </c>
      <c r="C19" s="295" t="s">
        <v>95</v>
      </c>
      <c r="D19" s="296"/>
      <c r="E19" s="297"/>
      <c r="F19" s="298">
        <v>1</v>
      </c>
      <c r="G19" s="298"/>
      <c r="H19" s="142" t="s">
        <v>41</v>
      </c>
      <c r="I19" s="118">
        <f>SUM('Option Nr 5'!K46:L46)</f>
        <v>0</v>
      </c>
      <c r="J19" s="155">
        <v>23</v>
      </c>
      <c r="K19" s="151">
        <f t="shared" si="0"/>
        <v>0</v>
      </c>
      <c r="L19" s="306">
        <f t="shared" si="1"/>
        <v>0</v>
      </c>
      <c r="M19" s="307"/>
      <c r="O19" s="219"/>
      <c r="P19" s="219"/>
      <c r="Q19" s="219"/>
      <c r="R19" s="219"/>
      <c r="S19" s="219"/>
      <c r="T19" s="219"/>
      <c r="U19" s="219"/>
      <c r="V19" s="219"/>
      <c r="W19" s="219"/>
      <c r="X19" s="219"/>
      <c r="Y19" s="219"/>
      <c r="Z19" s="219"/>
    </row>
    <row r="20" spans="1:26" ht="15" customHeight="1" x14ac:dyDescent="0.25">
      <c r="A20" s="67"/>
      <c r="B20" s="140">
        <v>1.4</v>
      </c>
      <c r="C20" s="295" t="s">
        <v>96</v>
      </c>
      <c r="D20" s="296"/>
      <c r="E20" s="297"/>
      <c r="F20" s="298">
        <v>1</v>
      </c>
      <c r="G20" s="298"/>
      <c r="H20" s="142" t="s">
        <v>41</v>
      </c>
      <c r="I20" s="118">
        <f>SUM('Option Nr 5'!K47:L47)</f>
        <v>0</v>
      </c>
      <c r="J20" s="155">
        <v>23</v>
      </c>
      <c r="K20" s="151">
        <f t="shared" si="0"/>
        <v>0</v>
      </c>
      <c r="L20" s="306">
        <f t="shared" si="1"/>
        <v>0</v>
      </c>
      <c r="M20" s="307"/>
      <c r="O20" s="219"/>
      <c r="P20" s="219"/>
      <c r="Q20" s="219"/>
      <c r="R20" s="219"/>
      <c r="S20" s="219"/>
      <c r="T20" s="219"/>
      <c r="U20" s="219"/>
      <c r="V20" s="219"/>
      <c r="W20" s="219"/>
      <c r="X20" s="219"/>
      <c r="Y20" s="219"/>
      <c r="Z20" s="219"/>
    </row>
    <row r="21" spans="1:26" ht="15" customHeight="1" x14ac:dyDescent="0.25">
      <c r="A21" s="67"/>
      <c r="B21" s="140">
        <v>1.5</v>
      </c>
      <c r="C21" s="295" t="s">
        <v>97</v>
      </c>
      <c r="D21" s="296"/>
      <c r="E21" s="297"/>
      <c r="F21" s="298">
        <v>1</v>
      </c>
      <c r="G21" s="298"/>
      <c r="H21" s="142" t="s">
        <v>41</v>
      </c>
      <c r="I21" s="118">
        <f>SUM('Option Nr 5'!K48:L48)</f>
        <v>0</v>
      </c>
      <c r="J21" s="155">
        <v>23</v>
      </c>
      <c r="K21" s="151">
        <f t="shared" si="0"/>
        <v>0</v>
      </c>
      <c r="L21" s="306">
        <f t="shared" si="1"/>
        <v>0</v>
      </c>
      <c r="M21" s="307"/>
      <c r="O21" s="219"/>
      <c r="P21" s="219"/>
      <c r="Q21" s="219"/>
      <c r="R21" s="219"/>
      <c r="S21" s="219"/>
      <c r="T21" s="219"/>
      <c r="U21" s="219"/>
      <c r="V21" s="219"/>
      <c r="W21" s="219"/>
      <c r="X21" s="219"/>
      <c r="Y21" s="219"/>
      <c r="Z21" s="219"/>
    </row>
    <row r="22" spans="1:26" ht="15" customHeight="1" x14ac:dyDescent="0.25">
      <c r="A22" s="67"/>
      <c r="B22" s="140">
        <v>1.6</v>
      </c>
      <c r="C22" s="295" t="s">
        <v>98</v>
      </c>
      <c r="D22" s="296"/>
      <c r="E22" s="297"/>
      <c r="F22" s="298">
        <v>1</v>
      </c>
      <c r="G22" s="298"/>
      <c r="H22" s="142" t="s">
        <v>41</v>
      </c>
      <c r="I22" s="118">
        <f>SUM('Option Nr 5'!K49:L49)</f>
        <v>0</v>
      </c>
      <c r="J22" s="155">
        <v>23</v>
      </c>
      <c r="K22" s="151">
        <f t="shared" si="0"/>
        <v>0</v>
      </c>
      <c r="L22" s="306">
        <f t="shared" si="1"/>
        <v>0</v>
      </c>
      <c r="M22" s="307"/>
      <c r="O22" s="219"/>
      <c r="P22" s="219"/>
      <c r="Q22" s="219"/>
      <c r="R22" s="219"/>
      <c r="S22" s="219"/>
      <c r="T22" s="219"/>
      <c r="U22" s="219"/>
      <c r="V22" s="219"/>
      <c r="W22" s="219"/>
      <c r="X22" s="219"/>
      <c r="Y22" s="219"/>
      <c r="Z22" s="219"/>
    </row>
    <row r="23" spans="1:26" ht="15" customHeight="1" x14ac:dyDescent="0.25">
      <c r="A23" s="67"/>
      <c r="B23" s="140">
        <v>1.7</v>
      </c>
      <c r="C23" s="295" t="s">
        <v>99</v>
      </c>
      <c r="D23" s="296"/>
      <c r="E23" s="297"/>
      <c r="F23" s="298">
        <v>1</v>
      </c>
      <c r="G23" s="298"/>
      <c r="H23" s="142" t="s">
        <v>41</v>
      </c>
      <c r="I23" s="118">
        <f>SUM('Option Nr 5'!K50:L50)</f>
        <v>0</v>
      </c>
      <c r="J23" s="155">
        <v>23</v>
      </c>
      <c r="K23" s="151">
        <f t="shared" si="0"/>
        <v>0</v>
      </c>
      <c r="L23" s="306">
        <f t="shared" si="1"/>
        <v>0</v>
      </c>
      <c r="M23" s="307"/>
      <c r="O23" s="219"/>
      <c r="P23" s="219"/>
      <c r="Q23" s="219"/>
      <c r="R23" s="219"/>
      <c r="S23" s="219"/>
      <c r="T23" s="219"/>
      <c r="U23" s="219"/>
      <c r="V23" s="219"/>
      <c r="W23" s="219"/>
      <c r="X23" s="219"/>
      <c r="Y23" s="219"/>
      <c r="Z23" s="219"/>
    </row>
    <row r="24" spans="1:26" ht="15" customHeight="1" x14ac:dyDescent="0.25">
      <c r="A24" s="67"/>
      <c r="B24" s="140">
        <v>1.8</v>
      </c>
      <c r="C24" s="295" t="s">
        <v>134</v>
      </c>
      <c r="D24" s="296"/>
      <c r="E24" s="297"/>
      <c r="F24" s="298">
        <v>1</v>
      </c>
      <c r="G24" s="298"/>
      <c r="H24" s="142" t="s">
        <v>41</v>
      </c>
      <c r="I24" s="118">
        <f>SUM('Option Nr 5'!K51:L51)</f>
        <v>0</v>
      </c>
      <c r="J24" s="155">
        <v>13.5</v>
      </c>
      <c r="K24" s="151">
        <f t="shared" si="0"/>
        <v>0</v>
      </c>
      <c r="L24" s="306">
        <f>K24+I24</f>
        <v>0</v>
      </c>
      <c r="M24" s="307"/>
      <c r="O24" s="219"/>
      <c r="P24" s="219"/>
      <c r="Q24" s="219"/>
      <c r="R24" s="219"/>
      <c r="S24" s="219"/>
      <c r="T24" s="219"/>
      <c r="U24" s="219"/>
      <c r="V24" s="219"/>
      <c r="W24" s="219"/>
      <c r="X24" s="219"/>
      <c r="Y24" s="219"/>
      <c r="Z24" s="219"/>
    </row>
    <row r="25" spans="1:26" ht="15" customHeight="1" x14ac:dyDescent="0.25">
      <c r="A25" s="67"/>
      <c r="B25" s="140">
        <v>1.9</v>
      </c>
      <c r="C25" s="295" t="s">
        <v>135</v>
      </c>
      <c r="D25" s="296"/>
      <c r="E25" s="297"/>
      <c r="F25" s="298">
        <v>1</v>
      </c>
      <c r="G25" s="298"/>
      <c r="H25" s="142" t="s">
        <v>41</v>
      </c>
      <c r="I25" s="118">
        <f>SUM('Option Nr 5'!K52:L52)</f>
        <v>0</v>
      </c>
      <c r="J25" s="155"/>
      <c r="K25" s="151"/>
      <c r="L25" s="306">
        <f>K25+I25</f>
        <v>0</v>
      </c>
      <c r="M25" s="307"/>
      <c r="O25" s="219"/>
      <c r="P25" s="219"/>
      <c r="Q25" s="219"/>
      <c r="R25" s="219"/>
      <c r="S25" s="219"/>
      <c r="T25" s="219"/>
      <c r="U25" s="219"/>
      <c r="V25" s="219"/>
      <c r="W25" s="219"/>
      <c r="X25" s="219"/>
      <c r="Y25" s="219"/>
      <c r="Z25" s="219"/>
    </row>
    <row r="26" spans="1:26" ht="15" customHeight="1" x14ac:dyDescent="0.25">
      <c r="A26" s="67"/>
      <c r="B26" s="77">
        <v>1.1000000000000001</v>
      </c>
      <c r="C26" s="295" t="s">
        <v>136</v>
      </c>
      <c r="D26" s="296"/>
      <c r="E26" s="297"/>
      <c r="F26" s="298">
        <v>1</v>
      </c>
      <c r="G26" s="298"/>
      <c r="H26" s="142" t="s">
        <v>41</v>
      </c>
      <c r="I26" s="118">
        <f>SUM('Option Nr 5'!K40:L40)</f>
        <v>0</v>
      </c>
      <c r="J26" s="155">
        <v>13.5</v>
      </c>
      <c r="K26" s="151">
        <f t="shared" si="0"/>
        <v>0</v>
      </c>
      <c r="L26" s="306">
        <f t="shared" si="1"/>
        <v>0</v>
      </c>
      <c r="M26" s="307"/>
      <c r="O26" s="219"/>
      <c r="P26" s="219"/>
      <c r="Q26" s="219"/>
      <c r="R26" s="219"/>
      <c r="S26" s="219"/>
      <c r="T26" s="219"/>
      <c r="U26" s="219"/>
      <c r="V26" s="219"/>
      <c r="W26" s="219"/>
      <c r="X26" s="219"/>
      <c r="Y26" s="219"/>
      <c r="Z26" s="219"/>
    </row>
    <row r="27" spans="1:26" ht="15" customHeight="1" x14ac:dyDescent="0.25">
      <c r="A27" s="67"/>
      <c r="B27" s="140">
        <v>1.1100000000000001</v>
      </c>
      <c r="C27" s="295" t="s">
        <v>137</v>
      </c>
      <c r="D27" s="296"/>
      <c r="E27" s="297"/>
      <c r="F27" s="298">
        <v>1</v>
      </c>
      <c r="G27" s="298"/>
      <c r="H27" s="142" t="s">
        <v>41</v>
      </c>
      <c r="I27" s="118">
        <f>SUM('Option Nr 5'!K58:L58)</f>
        <v>0</v>
      </c>
      <c r="J27" s="155">
        <v>13.5</v>
      </c>
      <c r="K27" s="151">
        <f t="shared" si="0"/>
        <v>0</v>
      </c>
      <c r="L27" s="306">
        <f t="shared" si="1"/>
        <v>0</v>
      </c>
      <c r="M27" s="307"/>
      <c r="O27" s="219"/>
      <c r="P27" s="219"/>
      <c r="Q27" s="219"/>
      <c r="R27" s="219"/>
      <c r="S27" s="219"/>
      <c r="T27" s="219"/>
      <c r="U27" s="219"/>
      <c r="V27" s="219"/>
      <c r="W27" s="219"/>
      <c r="X27" s="219"/>
      <c r="Y27" s="219"/>
      <c r="Z27" s="219"/>
    </row>
    <row r="28" spans="1:26" ht="15" customHeight="1" x14ac:dyDescent="0.25">
      <c r="A28" s="67"/>
      <c r="B28" s="140">
        <v>1.1200000000000001</v>
      </c>
      <c r="C28" s="295" t="s">
        <v>138</v>
      </c>
      <c r="D28" s="296"/>
      <c r="E28" s="297"/>
      <c r="F28" s="298">
        <v>1</v>
      </c>
      <c r="G28" s="298"/>
      <c r="H28" s="142" t="s">
        <v>41</v>
      </c>
      <c r="I28" s="118">
        <f>SUM('Option Nr 5'!K59:L59)</f>
        <v>0</v>
      </c>
      <c r="J28" s="155">
        <v>13.5</v>
      </c>
      <c r="K28" s="151">
        <f t="shared" si="0"/>
        <v>0</v>
      </c>
      <c r="L28" s="306">
        <f t="shared" si="1"/>
        <v>0</v>
      </c>
      <c r="M28" s="307"/>
      <c r="O28" s="219"/>
      <c r="P28" s="219"/>
      <c r="Q28" s="219"/>
      <c r="R28" s="219"/>
      <c r="S28" s="219"/>
      <c r="T28" s="219"/>
      <c r="U28" s="219"/>
      <c r="V28" s="219"/>
      <c r="W28" s="219"/>
      <c r="X28" s="219"/>
      <c r="Y28" s="219"/>
      <c r="Z28" s="219"/>
    </row>
    <row r="29" spans="1:26" ht="15" customHeight="1" x14ac:dyDescent="0.25">
      <c r="A29" s="67"/>
      <c r="B29" s="140">
        <v>1.1299999999999999</v>
      </c>
      <c r="C29" s="295" t="s">
        <v>139</v>
      </c>
      <c r="D29" s="296"/>
      <c r="E29" s="297"/>
      <c r="F29" s="298">
        <v>1</v>
      </c>
      <c r="G29" s="298"/>
      <c r="H29" s="142" t="s">
        <v>41</v>
      </c>
      <c r="I29" s="118">
        <f>SUM('Option Nr 5'!K60:L60)</f>
        <v>0</v>
      </c>
      <c r="J29" s="155">
        <v>13.5</v>
      </c>
      <c r="K29" s="151">
        <f t="shared" si="0"/>
        <v>0</v>
      </c>
      <c r="L29" s="306">
        <f t="shared" si="1"/>
        <v>0</v>
      </c>
      <c r="M29" s="307"/>
      <c r="O29" s="219"/>
      <c r="P29" s="219"/>
      <c r="Q29" s="219"/>
      <c r="R29" s="219"/>
      <c r="S29" s="219"/>
      <c r="T29" s="219"/>
      <c r="U29" s="219"/>
      <c r="V29" s="219"/>
      <c r="W29" s="219"/>
      <c r="X29" s="219"/>
      <c r="Y29" s="219"/>
      <c r="Z29" s="219"/>
    </row>
    <row r="30" spans="1:26" ht="15" customHeight="1" x14ac:dyDescent="0.25">
      <c r="A30" s="67"/>
      <c r="B30" s="144"/>
      <c r="C30" s="145"/>
      <c r="D30" s="145"/>
      <c r="E30" s="145"/>
      <c r="F30" s="299" t="s">
        <v>140</v>
      </c>
      <c r="G30" s="300"/>
      <c r="H30" s="301"/>
      <c r="I30" s="154">
        <f>SUM(I17:I29)</f>
        <v>0</v>
      </c>
      <c r="J30" s="145"/>
      <c r="K30" s="145"/>
      <c r="L30" s="145"/>
      <c r="M30" s="146"/>
      <c r="O30" s="141"/>
      <c r="P30" s="141"/>
      <c r="Q30" s="141"/>
      <c r="R30" s="141"/>
      <c r="S30" s="141"/>
      <c r="T30" s="141"/>
      <c r="U30" s="141"/>
      <c r="V30" s="141"/>
      <c r="W30" s="141"/>
      <c r="X30" s="141"/>
      <c r="Y30" s="141"/>
      <c r="Z30" s="141"/>
    </row>
    <row r="31" spans="1:26" ht="6" customHeight="1" x14ac:dyDescent="0.25">
      <c r="A31" s="67"/>
      <c r="B31" s="327"/>
      <c r="C31" s="328"/>
      <c r="D31" s="328"/>
      <c r="E31" s="328"/>
      <c r="F31" s="328"/>
      <c r="G31" s="328"/>
      <c r="H31" s="328"/>
      <c r="I31" s="328"/>
      <c r="J31" s="328"/>
      <c r="K31" s="328"/>
      <c r="L31" s="328"/>
      <c r="M31" s="329"/>
    </row>
    <row r="32" spans="1:26" ht="15" customHeight="1" thickBot="1" x14ac:dyDescent="0.3">
      <c r="A32" s="67"/>
      <c r="B32" s="302" t="s">
        <v>145</v>
      </c>
      <c r="C32" s="303"/>
      <c r="D32" s="303"/>
      <c r="E32" s="303"/>
      <c r="F32" s="303"/>
      <c r="G32" s="303"/>
      <c r="H32" s="303"/>
      <c r="I32" s="303"/>
      <c r="J32" s="304"/>
      <c r="K32" s="305"/>
      <c r="L32" s="330">
        <f>SUM(L15:M30)</f>
        <v>0</v>
      </c>
      <c r="M32" s="331"/>
      <c r="O32" s="294"/>
      <c r="P32" s="294"/>
      <c r="Q32" s="294"/>
      <c r="R32" s="294"/>
      <c r="S32" s="294"/>
      <c r="T32" s="294"/>
      <c r="U32" s="294"/>
      <c r="V32" s="294"/>
      <c r="W32" s="294"/>
      <c r="X32" s="294"/>
      <c r="Y32" s="294"/>
      <c r="Z32" s="294"/>
    </row>
    <row r="33" spans="1:13" ht="15" customHeight="1" thickBot="1" x14ac:dyDescent="0.3">
      <c r="A33" s="67"/>
      <c r="B33" s="327"/>
      <c r="C33" s="328"/>
      <c r="D33" s="328"/>
      <c r="E33" s="328"/>
      <c r="F33" s="328"/>
      <c r="G33" s="328"/>
      <c r="H33" s="328"/>
      <c r="I33" s="328"/>
      <c r="J33" s="328"/>
      <c r="K33" s="328"/>
      <c r="L33" s="328"/>
      <c r="M33" s="329"/>
    </row>
    <row r="34" spans="1:13" ht="6.75" customHeight="1" x14ac:dyDescent="0.25">
      <c r="A34" s="114"/>
      <c r="B34" s="3"/>
      <c r="C34" s="115"/>
      <c r="D34" s="3"/>
      <c r="E34" s="3"/>
      <c r="F34" s="3"/>
      <c r="G34" s="3"/>
      <c r="H34" s="3"/>
      <c r="I34" s="3"/>
      <c r="J34" s="3"/>
      <c r="K34" s="3"/>
      <c r="L34" s="3"/>
      <c r="M34" s="116"/>
    </row>
    <row r="35" spans="1:13" ht="53.25" customHeight="1" thickBot="1" x14ac:dyDescent="0.3">
      <c r="A35" s="117" t="s">
        <v>56</v>
      </c>
      <c r="B35" s="332" t="s">
        <v>106</v>
      </c>
      <c r="C35" s="332"/>
      <c r="D35" s="332"/>
      <c r="E35" s="332"/>
      <c r="F35" s="332"/>
      <c r="G35" s="332"/>
      <c r="H35" s="332"/>
      <c r="I35" s="332"/>
      <c r="J35" s="332"/>
      <c r="K35" s="332"/>
      <c r="L35" s="332"/>
      <c r="M35" s="333"/>
    </row>
    <row r="36" spans="1:13" ht="11.1" customHeight="1" x14ac:dyDescent="0.25">
      <c r="B36" s="180"/>
      <c r="C36" s="180"/>
      <c r="D36" s="180"/>
      <c r="E36" s="180"/>
      <c r="F36" s="180"/>
      <c r="G36" s="180"/>
      <c r="H36" s="180"/>
      <c r="I36" s="180"/>
      <c r="J36" s="180"/>
      <c r="K36" s="180"/>
      <c r="L36" s="180"/>
      <c r="M36" s="180"/>
    </row>
    <row r="37" spans="1:13" x14ac:dyDescent="0.25">
      <c r="B37" s="180"/>
      <c r="C37" s="180"/>
      <c r="D37" s="180"/>
      <c r="E37" s="180"/>
      <c r="F37" s="180"/>
      <c r="G37" s="180"/>
      <c r="H37" s="180"/>
      <c r="I37" s="180"/>
      <c r="J37" s="180"/>
      <c r="K37" s="180"/>
      <c r="L37" s="180"/>
      <c r="M37" s="180"/>
    </row>
    <row r="38" spans="1:13" ht="12" customHeight="1" x14ac:dyDescent="0.25">
      <c r="B38" s="180"/>
      <c r="C38" s="180"/>
      <c r="D38" s="180"/>
      <c r="E38" s="180"/>
      <c r="F38" s="180"/>
      <c r="G38" s="180"/>
      <c r="H38" s="180"/>
      <c r="I38" s="180"/>
      <c r="J38" s="180"/>
      <c r="K38" s="180"/>
      <c r="L38" s="180"/>
      <c r="M38" s="180"/>
    </row>
  </sheetData>
  <sheetProtection algorithmName="SHA-512" hashValue="XuMPWa0T86iF+d3ZKOmGSC+b7P07ihbkmr4h2WmXwGBouBHO9zK5HTLYBbgYtZWXh6pHHUiEZ4JtWydglv7XCg==" saltValue="i6qi1ZcvWrrnT0W84S7Mpg==" spinCount="100000" sheet="1" selectLockedCells="1"/>
  <mergeCells count="84">
    <mergeCell ref="L23:M23"/>
    <mergeCell ref="O23:Z23"/>
    <mergeCell ref="O20:Z20"/>
    <mergeCell ref="L21:M21"/>
    <mergeCell ref="O21:Z21"/>
    <mergeCell ref="L22:M22"/>
    <mergeCell ref="O22:Z22"/>
    <mergeCell ref="F30:H30"/>
    <mergeCell ref="B31:M31"/>
    <mergeCell ref="A11:M11"/>
    <mergeCell ref="L12:M12"/>
    <mergeCell ref="O12:Z12"/>
    <mergeCell ref="A13:M13"/>
    <mergeCell ref="L14:M14"/>
    <mergeCell ref="O14:Z14"/>
    <mergeCell ref="L16:M16"/>
    <mergeCell ref="L17:M17"/>
    <mergeCell ref="O17:Z17"/>
    <mergeCell ref="L18:M18"/>
    <mergeCell ref="O18:Z18"/>
    <mergeCell ref="L19:M19"/>
    <mergeCell ref="O19:Z19"/>
    <mergeCell ref="L20:M20"/>
    <mergeCell ref="C23:E23"/>
    <mergeCell ref="F23:G23"/>
    <mergeCell ref="C24:E24"/>
    <mergeCell ref="F24:G24"/>
    <mergeCell ref="C26:E26"/>
    <mergeCell ref="F26:G26"/>
    <mergeCell ref="C20:E20"/>
    <mergeCell ref="F20:G20"/>
    <mergeCell ref="C21:E21"/>
    <mergeCell ref="F21:G21"/>
    <mergeCell ref="C22:E22"/>
    <mergeCell ref="F22:G22"/>
    <mergeCell ref="C17:E17"/>
    <mergeCell ref="F17:G17"/>
    <mergeCell ref="C18:E18"/>
    <mergeCell ref="F18:G18"/>
    <mergeCell ref="C19:E19"/>
    <mergeCell ref="F19:G19"/>
    <mergeCell ref="A12:C12"/>
    <mergeCell ref="D12:E12"/>
    <mergeCell ref="F12:I12"/>
    <mergeCell ref="A2:M6"/>
    <mergeCell ref="A14:C14"/>
    <mergeCell ref="D14:E14"/>
    <mergeCell ref="F14:I14"/>
    <mergeCell ref="A7:M7"/>
    <mergeCell ref="D8:M8"/>
    <mergeCell ref="A9:M9"/>
    <mergeCell ref="L10:M10"/>
    <mergeCell ref="O10:Z10"/>
    <mergeCell ref="A8:C8"/>
    <mergeCell ref="A10:C10"/>
    <mergeCell ref="D10:E10"/>
    <mergeCell ref="F10:I10"/>
    <mergeCell ref="L24:M24"/>
    <mergeCell ref="O24:Z24"/>
    <mergeCell ref="C25:E25"/>
    <mergeCell ref="F25:G25"/>
    <mergeCell ref="L25:M25"/>
    <mergeCell ref="O25:Z25"/>
    <mergeCell ref="L26:M26"/>
    <mergeCell ref="O26:Z26"/>
    <mergeCell ref="C27:E27"/>
    <mergeCell ref="F27:G27"/>
    <mergeCell ref="L27:M27"/>
    <mergeCell ref="O27:Z27"/>
    <mergeCell ref="L28:M28"/>
    <mergeCell ref="O28:Z28"/>
    <mergeCell ref="C29:E29"/>
    <mergeCell ref="F29:G29"/>
    <mergeCell ref="L29:M29"/>
    <mergeCell ref="O29:Z29"/>
    <mergeCell ref="C28:E28"/>
    <mergeCell ref="F28:G28"/>
    <mergeCell ref="B36:M36"/>
    <mergeCell ref="B37:M38"/>
    <mergeCell ref="B32:K32"/>
    <mergeCell ref="L32:M32"/>
    <mergeCell ref="O32:Z32"/>
    <mergeCell ref="B33:M33"/>
    <mergeCell ref="B35:M35"/>
  </mergeCells>
  <printOptions horizontalCentered="1" verticalCentered="1"/>
  <pageMargins left="0.59055118110236227" right="0" top="0" bottom="0" header="0" footer="0"/>
  <pageSetup paperSize="9" scale="94" orientation="landscape"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2:S82"/>
  <sheetViews>
    <sheetView showZeros="0" zoomScaleNormal="100" zoomScaleSheetLayoutView="100" workbookViewId="0">
      <selection activeCell="K25" sqref="K25:L25"/>
    </sheetView>
  </sheetViews>
  <sheetFormatPr defaultColWidth="9.140625" defaultRowHeight="12.75" x14ac:dyDescent="0.25"/>
  <cols>
    <col min="1" max="1" width="2.28515625" style="1" customWidth="1"/>
    <col min="2" max="2" width="9.28515625" style="1" customWidth="1"/>
    <col min="3" max="3" width="7.140625" style="1" customWidth="1"/>
    <col min="4" max="4" width="26.42578125" style="1" customWidth="1"/>
    <col min="5" max="6" width="9.140625" style="1"/>
    <col min="7" max="7" width="9.140625" style="1" customWidth="1"/>
    <col min="8" max="8" width="5.42578125" style="1" customWidth="1"/>
    <col min="9" max="9" width="9.140625" style="1"/>
    <col min="10" max="10" width="17.85546875" style="1" customWidth="1"/>
    <col min="11" max="12" width="9.140625" style="1"/>
    <col min="13" max="13" width="2.28515625" style="1" customWidth="1"/>
    <col min="14" max="14" width="2.28515625" style="1" hidden="1" customWidth="1"/>
    <col min="15" max="15" width="0" style="134" hidden="1" customWidth="1"/>
    <col min="16" max="16384" width="9.140625" style="1"/>
  </cols>
  <sheetData>
    <row r="2" spans="2:19" ht="15.75" customHeight="1" x14ac:dyDescent="0.25">
      <c r="B2" s="168" t="s">
        <v>57</v>
      </c>
      <c r="C2" s="168"/>
      <c r="D2" s="168"/>
      <c r="E2" s="168"/>
      <c r="F2" s="168"/>
      <c r="G2" s="168"/>
      <c r="H2" s="168"/>
      <c r="I2" s="168"/>
      <c r="J2" s="168"/>
      <c r="K2" s="168"/>
      <c r="L2" s="168"/>
    </row>
    <row r="3" spans="2:19" ht="15" customHeight="1" x14ac:dyDescent="0.25">
      <c r="B3" s="168"/>
      <c r="C3" s="168"/>
      <c r="D3" s="168"/>
      <c r="E3" s="168"/>
      <c r="F3" s="168"/>
      <c r="G3" s="168"/>
      <c r="H3" s="168"/>
      <c r="I3" s="168"/>
      <c r="J3" s="168"/>
      <c r="K3" s="168"/>
      <c r="L3" s="168"/>
    </row>
    <row r="4" spans="2:19" ht="15" customHeight="1" x14ac:dyDescent="0.25">
      <c r="B4" s="168"/>
      <c r="C4" s="168"/>
      <c r="D4" s="168"/>
      <c r="E4" s="168"/>
      <c r="F4" s="168"/>
      <c r="G4" s="168"/>
      <c r="H4" s="168"/>
      <c r="I4" s="168"/>
      <c r="J4" s="168"/>
      <c r="K4" s="168"/>
      <c r="L4" s="168"/>
    </row>
    <row r="5" spans="2:19" ht="15" customHeight="1" x14ac:dyDescent="0.25">
      <c r="B5" s="168"/>
      <c r="C5" s="168"/>
      <c r="D5" s="168"/>
      <c r="E5" s="168"/>
      <c r="F5" s="168"/>
      <c r="G5" s="168"/>
      <c r="H5" s="168"/>
      <c r="I5" s="168"/>
      <c r="J5" s="168"/>
      <c r="K5" s="168"/>
      <c r="L5" s="168"/>
    </row>
    <row r="6" spans="2:19" ht="6" customHeight="1" x14ac:dyDescent="0.25">
      <c r="B6" s="168"/>
      <c r="C6" s="168"/>
      <c r="D6" s="168"/>
      <c r="E6" s="168"/>
      <c r="F6" s="168"/>
      <c r="G6" s="168"/>
      <c r="H6" s="168"/>
      <c r="I6" s="168"/>
      <c r="J6" s="168"/>
      <c r="K6" s="168"/>
      <c r="L6" s="168"/>
    </row>
    <row r="7" spans="2:19" ht="33" customHeight="1" thickBot="1" x14ac:dyDescent="0.3">
      <c r="B7" s="180" t="s">
        <v>87</v>
      </c>
      <c r="C7" s="180"/>
      <c r="D7" s="180"/>
      <c r="E7" s="180"/>
      <c r="F7" s="180"/>
      <c r="G7" s="180"/>
      <c r="H7" s="180"/>
      <c r="I7" s="180"/>
      <c r="J7" s="180"/>
      <c r="K7" s="180"/>
      <c r="L7" s="180"/>
      <c r="P7" s="150"/>
      <c r="Q7" s="129"/>
      <c r="R7" s="129"/>
      <c r="S7" s="129"/>
    </row>
    <row r="8" spans="2:19" ht="15" customHeight="1" x14ac:dyDescent="0.25">
      <c r="B8" s="184" t="s">
        <v>61</v>
      </c>
      <c r="C8" s="185"/>
      <c r="D8" s="185"/>
      <c r="E8" s="132">
        <v>0</v>
      </c>
      <c r="F8" s="285"/>
      <c r="G8" s="285"/>
      <c r="H8" s="285"/>
      <c r="I8" s="285"/>
      <c r="J8" s="285"/>
      <c r="K8" s="285"/>
      <c r="L8" s="286"/>
      <c r="P8" s="147"/>
      <c r="Q8" s="129"/>
      <c r="R8" s="129"/>
      <c r="S8" s="129"/>
    </row>
    <row r="9" spans="2:19" ht="15" customHeight="1" thickBot="1" x14ac:dyDescent="0.3">
      <c r="B9" s="290" t="s">
        <v>85</v>
      </c>
      <c r="C9" s="291"/>
      <c r="D9" s="292"/>
      <c r="E9" s="287">
        <v>0</v>
      </c>
      <c r="F9" s="288"/>
      <c r="G9" s="288"/>
      <c r="H9" s="288"/>
      <c r="I9" s="288"/>
      <c r="J9" s="288"/>
      <c r="K9" s="288"/>
      <c r="L9" s="289"/>
      <c r="P9" s="147"/>
      <c r="Q9" s="129"/>
      <c r="R9" s="129"/>
      <c r="S9" s="129"/>
    </row>
    <row r="10" spans="2:19" x14ac:dyDescent="0.25">
      <c r="B10" s="74" t="s">
        <v>8</v>
      </c>
      <c r="C10" s="11"/>
      <c r="D10" s="11"/>
      <c r="E10" s="11"/>
      <c r="F10" s="11"/>
      <c r="G10" s="11"/>
      <c r="H10" s="11"/>
      <c r="I10" s="11"/>
      <c r="J10" s="11"/>
      <c r="K10" s="11"/>
      <c r="L10" s="12"/>
      <c r="O10" s="134">
        <v>1</v>
      </c>
      <c r="P10" s="129"/>
      <c r="Q10" s="129"/>
      <c r="R10" s="129"/>
      <c r="S10" s="129"/>
    </row>
    <row r="11" spans="2:19" ht="6.75" customHeight="1" x14ac:dyDescent="0.25">
      <c r="B11" s="45"/>
      <c r="L11" s="15"/>
      <c r="O11" s="134">
        <v>2</v>
      </c>
      <c r="P11" s="129"/>
      <c r="Q11" s="129"/>
      <c r="R11" s="129"/>
      <c r="S11" s="129"/>
    </row>
    <row r="12" spans="2:19" ht="15" customHeight="1" x14ac:dyDescent="0.25">
      <c r="B12" s="157" t="s">
        <v>28</v>
      </c>
      <c r="C12" s="271"/>
      <c r="D12" s="271"/>
      <c r="E12" s="272">
        <v>0</v>
      </c>
      <c r="F12" s="278"/>
      <c r="G12" s="177" t="s">
        <v>9</v>
      </c>
      <c r="H12" s="177"/>
      <c r="I12" s="177"/>
      <c r="J12" s="178">
        <v>0</v>
      </c>
      <c r="K12" s="283"/>
      <c r="L12" s="284"/>
      <c r="O12" s="134">
        <v>3</v>
      </c>
      <c r="P12" s="129"/>
      <c r="Q12" s="129"/>
      <c r="R12" s="129"/>
      <c r="S12" s="129"/>
    </row>
    <row r="13" spans="2:19" ht="6.75" customHeight="1" x14ac:dyDescent="0.25">
      <c r="B13" s="275"/>
      <c r="C13" s="276"/>
      <c r="D13" s="276"/>
      <c r="E13" s="276"/>
      <c r="F13" s="276"/>
      <c r="G13" s="276"/>
      <c r="H13" s="276"/>
      <c r="I13" s="276"/>
      <c r="J13" s="276"/>
      <c r="K13" s="276"/>
      <c r="L13" s="277"/>
      <c r="O13" s="134">
        <v>4</v>
      </c>
      <c r="P13" s="129"/>
      <c r="Q13" s="129"/>
      <c r="R13" s="129"/>
      <c r="S13" s="129"/>
    </row>
    <row r="14" spans="2:19" ht="27" customHeight="1" x14ac:dyDescent="0.25">
      <c r="B14" s="157" t="s">
        <v>10</v>
      </c>
      <c r="C14" s="271"/>
      <c r="D14" s="271"/>
      <c r="E14" s="272">
        <v>0</v>
      </c>
      <c r="F14" s="278"/>
      <c r="G14" s="176" t="s">
        <v>62</v>
      </c>
      <c r="H14" s="177"/>
      <c r="I14" s="160"/>
      <c r="J14" s="273">
        <v>1</v>
      </c>
      <c r="K14" s="273"/>
      <c r="L14" s="274"/>
      <c r="O14" s="134">
        <v>5</v>
      </c>
      <c r="P14" s="219"/>
      <c r="Q14" s="219"/>
      <c r="R14" s="219"/>
      <c r="S14" s="219"/>
    </row>
    <row r="15" spans="2:19" ht="6.75" customHeight="1" x14ac:dyDescent="0.25">
      <c r="B15" s="275"/>
      <c r="C15" s="276"/>
      <c r="D15" s="276"/>
      <c r="E15" s="276"/>
      <c r="F15" s="276"/>
      <c r="G15" s="276"/>
      <c r="H15" s="276"/>
      <c r="I15" s="276"/>
      <c r="J15" s="276"/>
      <c r="K15" s="276"/>
      <c r="L15" s="277"/>
      <c r="P15" s="129"/>
      <c r="Q15" s="129"/>
      <c r="R15" s="129"/>
      <c r="S15" s="129"/>
    </row>
    <row r="16" spans="2:19" ht="15" x14ac:dyDescent="0.25">
      <c r="B16" s="157" t="s">
        <v>29</v>
      </c>
      <c r="C16" s="271"/>
      <c r="D16" s="271"/>
      <c r="E16" s="272">
        <v>0</v>
      </c>
      <c r="F16" s="278"/>
      <c r="G16" s="271" t="s">
        <v>30</v>
      </c>
      <c r="H16" s="271"/>
      <c r="I16" s="271"/>
      <c r="J16" s="272"/>
      <c r="K16" s="273"/>
      <c r="L16" s="274"/>
      <c r="P16" s="219"/>
      <c r="Q16" s="219"/>
      <c r="R16" s="219"/>
      <c r="S16" s="219"/>
    </row>
    <row r="17" spans="2:19" ht="6.75" customHeight="1" x14ac:dyDescent="0.25">
      <c r="B17" s="275"/>
      <c r="C17" s="276"/>
      <c r="D17" s="276"/>
      <c r="E17" s="276"/>
      <c r="F17" s="276"/>
      <c r="G17" s="276"/>
      <c r="H17" s="276"/>
      <c r="I17" s="276"/>
      <c r="J17" s="276"/>
      <c r="K17" s="276"/>
      <c r="L17" s="277"/>
      <c r="P17" s="129"/>
      <c r="Q17" s="129"/>
      <c r="R17" s="129"/>
      <c r="S17" s="129"/>
    </row>
    <row r="18" spans="2:19" ht="15" x14ac:dyDescent="0.25">
      <c r="B18" s="157" t="s">
        <v>31</v>
      </c>
      <c r="C18" s="271"/>
      <c r="D18" s="271"/>
      <c r="E18" s="282">
        <v>0</v>
      </c>
      <c r="F18" s="278"/>
      <c r="G18" s="271" t="s">
        <v>32</v>
      </c>
      <c r="H18" s="271"/>
      <c r="I18" s="271"/>
      <c r="J18" s="272">
        <v>0</v>
      </c>
      <c r="K18" s="278"/>
      <c r="L18" s="75" t="s">
        <v>33</v>
      </c>
      <c r="O18" s="135"/>
      <c r="P18" s="219"/>
      <c r="Q18" s="219"/>
      <c r="R18" s="219"/>
      <c r="S18" s="219"/>
    </row>
    <row r="19" spans="2:19" ht="6.75" customHeight="1" x14ac:dyDescent="0.25">
      <c r="B19" s="275"/>
      <c r="C19" s="276"/>
      <c r="D19" s="276"/>
      <c r="E19" s="276"/>
      <c r="F19" s="276"/>
      <c r="G19" s="276"/>
      <c r="H19" s="276"/>
      <c r="I19" s="276"/>
      <c r="J19" s="276"/>
      <c r="K19" s="276"/>
      <c r="L19" s="277"/>
      <c r="P19" s="129"/>
      <c r="Q19" s="129"/>
      <c r="R19" s="129"/>
      <c r="S19" s="129"/>
    </row>
    <row r="20" spans="2:19" ht="14.45" customHeight="1" x14ac:dyDescent="0.25">
      <c r="B20" s="157" t="s">
        <v>26</v>
      </c>
      <c r="C20" s="271"/>
      <c r="D20" s="271"/>
      <c r="E20" s="272"/>
      <c r="F20" s="273"/>
      <c r="G20" s="273"/>
      <c r="H20" s="273"/>
      <c r="I20" s="273"/>
      <c r="J20" s="273"/>
      <c r="K20" s="273"/>
      <c r="L20" s="274"/>
      <c r="O20" s="135"/>
      <c r="P20" s="129"/>
      <c r="Q20" s="129"/>
      <c r="R20" s="129"/>
      <c r="S20" s="129"/>
    </row>
    <row r="21" spans="2:19" ht="6.75" customHeight="1" thickBot="1" x14ac:dyDescent="0.3">
      <c r="B21" s="279"/>
      <c r="C21" s="280"/>
      <c r="D21" s="280"/>
      <c r="E21" s="280"/>
      <c r="F21" s="280"/>
      <c r="G21" s="280"/>
      <c r="H21" s="280"/>
      <c r="I21" s="280"/>
      <c r="J21" s="280"/>
      <c r="K21" s="280"/>
      <c r="L21" s="281"/>
      <c r="P21" s="129"/>
      <c r="Q21" s="129"/>
      <c r="R21" s="129"/>
      <c r="S21" s="129"/>
    </row>
    <row r="22" spans="2:19" s="2" customFormat="1" x14ac:dyDescent="0.25">
      <c r="B22" s="268">
        <v>1</v>
      </c>
      <c r="C22" s="269" t="s">
        <v>84</v>
      </c>
      <c r="D22" s="269"/>
      <c r="E22" s="269"/>
      <c r="F22" s="269"/>
      <c r="G22" s="269"/>
      <c r="H22" s="269"/>
      <c r="I22" s="269"/>
      <c r="J22" s="269"/>
      <c r="K22" s="269"/>
      <c r="L22" s="270"/>
      <c r="O22" s="134"/>
      <c r="P22" s="130"/>
      <c r="Q22" s="130"/>
      <c r="R22" s="130"/>
      <c r="S22" s="130"/>
    </row>
    <row r="23" spans="2:19" x14ac:dyDescent="0.25">
      <c r="B23" s="268"/>
      <c r="C23" s="76" t="s">
        <v>34</v>
      </c>
      <c r="D23" s="263" t="s">
        <v>35</v>
      </c>
      <c r="E23" s="263"/>
      <c r="F23" s="263"/>
      <c r="G23" s="263"/>
      <c r="H23" s="263"/>
      <c r="I23" s="263"/>
      <c r="J23" s="263"/>
      <c r="K23" s="251" t="s">
        <v>36</v>
      </c>
      <c r="L23" s="252"/>
      <c r="P23" s="129"/>
      <c r="Q23" s="129"/>
      <c r="R23" s="129"/>
      <c r="S23" s="129"/>
    </row>
    <row r="24" spans="2:19" ht="15" customHeight="1" x14ac:dyDescent="0.25">
      <c r="B24" s="268"/>
      <c r="C24" s="263" t="s">
        <v>37</v>
      </c>
      <c r="D24" s="263"/>
      <c r="E24" s="263"/>
      <c r="F24" s="263"/>
      <c r="G24" s="263"/>
      <c r="H24" s="263"/>
      <c r="I24" s="263"/>
      <c r="J24" s="263"/>
      <c r="K24" s="263"/>
      <c r="L24" s="264"/>
      <c r="P24" s="129"/>
      <c r="Q24" s="129"/>
      <c r="R24" s="129"/>
      <c r="S24" s="129"/>
    </row>
    <row r="25" spans="2:19" x14ac:dyDescent="0.25">
      <c r="B25" s="268"/>
      <c r="C25" s="4">
        <v>1.1000000000000001</v>
      </c>
      <c r="D25" s="214" t="s">
        <v>65</v>
      </c>
      <c r="E25" s="214"/>
      <c r="F25" s="214"/>
      <c r="G25" s="214"/>
      <c r="H25" s="214"/>
      <c r="I25" s="214"/>
      <c r="J25" s="214"/>
      <c r="K25" s="266">
        <v>0</v>
      </c>
      <c r="L25" s="267"/>
      <c r="P25" s="129"/>
      <c r="Q25" s="129"/>
      <c r="R25" s="129"/>
      <c r="S25" s="129"/>
    </row>
    <row r="26" spans="2:19" x14ac:dyDescent="0.25">
      <c r="B26" s="268"/>
      <c r="C26" s="4">
        <v>1.2</v>
      </c>
      <c r="D26" s="214" t="s">
        <v>66</v>
      </c>
      <c r="E26" s="214"/>
      <c r="F26" s="214"/>
      <c r="G26" s="214"/>
      <c r="H26" s="214"/>
      <c r="I26" s="214"/>
      <c r="J26" s="214"/>
      <c r="K26" s="266">
        <v>0</v>
      </c>
      <c r="L26" s="267"/>
      <c r="P26" s="129"/>
      <c r="Q26" s="129"/>
      <c r="R26" s="129"/>
      <c r="S26" s="129"/>
    </row>
    <row r="27" spans="2:19" x14ac:dyDescent="0.25">
      <c r="B27" s="268"/>
      <c r="C27" s="4">
        <v>1.3</v>
      </c>
      <c r="D27" s="214" t="s">
        <v>67</v>
      </c>
      <c r="E27" s="214"/>
      <c r="F27" s="214"/>
      <c r="G27" s="214"/>
      <c r="H27" s="214"/>
      <c r="I27" s="214"/>
      <c r="J27" s="214"/>
      <c r="K27" s="266">
        <v>0</v>
      </c>
      <c r="L27" s="267"/>
      <c r="P27" s="129"/>
      <c r="Q27" s="129"/>
      <c r="R27" s="129"/>
      <c r="S27" s="129"/>
    </row>
    <row r="28" spans="2:19" x14ac:dyDescent="0.25">
      <c r="B28" s="268"/>
      <c r="C28" s="4">
        <v>1.4</v>
      </c>
      <c r="D28" s="214" t="s">
        <v>68</v>
      </c>
      <c r="E28" s="214"/>
      <c r="F28" s="214"/>
      <c r="G28" s="214"/>
      <c r="H28" s="214"/>
      <c r="I28" s="214"/>
      <c r="J28" s="214"/>
      <c r="K28" s="266">
        <v>0</v>
      </c>
      <c r="L28" s="267"/>
      <c r="P28" s="129"/>
      <c r="Q28" s="129"/>
      <c r="R28" s="129"/>
      <c r="S28" s="129"/>
    </row>
    <row r="29" spans="2:19" x14ac:dyDescent="0.25">
      <c r="B29" s="268"/>
      <c r="C29" s="4">
        <v>1.5</v>
      </c>
      <c r="D29" s="214" t="s">
        <v>69</v>
      </c>
      <c r="E29" s="214"/>
      <c r="F29" s="214"/>
      <c r="G29" s="214"/>
      <c r="H29" s="214"/>
      <c r="I29" s="214"/>
      <c r="J29" s="214"/>
      <c r="K29" s="266">
        <v>0</v>
      </c>
      <c r="L29" s="267"/>
      <c r="P29" s="129"/>
      <c r="Q29" s="129"/>
      <c r="R29" s="129"/>
      <c r="S29" s="129"/>
    </row>
    <row r="30" spans="2:19" x14ac:dyDescent="0.25">
      <c r="B30" s="268"/>
      <c r="C30" s="4">
        <v>1.6</v>
      </c>
      <c r="D30" s="214" t="s">
        <v>70</v>
      </c>
      <c r="E30" s="214"/>
      <c r="F30" s="214"/>
      <c r="G30" s="214"/>
      <c r="H30" s="214"/>
      <c r="I30" s="214"/>
      <c r="J30" s="214"/>
      <c r="K30" s="266">
        <v>0</v>
      </c>
      <c r="L30" s="267"/>
      <c r="P30" s="129"/>
      <c r="Q30" s="129"/>
      <c r="R30" s="129"/>
      <c r="S30" s="129"/>
    </row>
    <row r="31" spans="2:19" x14ac:dyDescent="0.25">
      <c r="B31" s="268"/>
      <c r="C31" s="4">
        <v>1.7</v>
      </c>
      <c r="D31" s="214" t="s">
        <v>71</v>
      </c>
      <c r="E31" s="214"/>
      <c r="F31" s="214"/>
      <c r="G31" s="214"/>
      <c r="H31" s="214"/>
      <c r="I31" s="214"/>
      <c r="J31" s="214"/>
      <c r="K31" s="266">
        <v>0</v>
      </c>
      <c r="L31" s="267"/>
      <c r="P31" s="129"/>
      <c r="Q31" s="129"/>
      <c r="R31" s="129"/>
      <c r="S31" s="129"/>
    </row>
    <row r="32" spans="2:19" x14ac:dyDescent="0.25">
      <c r="B32" s="268"/>
      <c r="C32" s="4">
        <v>1.8</v>
      </c>
      <c r="D32" s="214" t="s">
        <v>79</v>
      </c>
      <c r="E32" s="214"/>
      <c r="F32" s="214"/>
      <c r="G32" s="214"/>
      <c r="H32" s="214"/>
      <c r="I32" s="214"/>
      <c r="J32" s="214"/>
      <c r="K32" s="266">
        <v>0</v>
      </c>
      <c r="L32" s="267"/>
      <c r="P32" s="129"/>
      <c r="Q32" s="129"/>
      <c r="R32" s="129"/>
      <c r="S32" s="129"/>
    </row>
    <row r="33" spans="2:19" ht="15" customHeight="1" x14ac:dyDescent="0.25">
      <c r="B33" s="268"/>
      <c r="C33" s="4">
        <v>1.9</v>
      </c>
      <c r="D33" s="214" t="s">
        <v>73</v>
      </c>
      <c r="E33" s="214"/>
      <c r="F33" s="214"/>
      <c r="G33" s="214"/>
      <c r="H33" s="214"/>
      <c r="I33" s="214"/>
      <c r="J33" s="214"/>
      <c r="K33" s="266">
        <v>0</v>
      </c>
      <c r="L33" s="267"/>
      <c r="P33" s="129"/>
      <c r="Q33" s="129"/>
      <c r="R33" s="129"/>
      <c r="S33" s="129"/>
    </row>
    <row r="34" spans="2:19" x14ac:dyDescent="0.25">
      <c r="B34" s="268"/>
      <c r="C34" s="77">
        <v>1.1000000000000001</v>
      </c>
      <c r="D34" s="214" t="s">
        <v>80</v>
      </c>
      <c r="E34" s="214"/>
      <c r="F34" s="214"/>
      <c r="G34" s="214"/>
      <c r="H34" s="214"/>
      <c r="I34" s="214"/>
      <c r="J34" s="214"/>
      <c r="K34" s="266">
        <v>0</v>
      </c>
      <c r="L34" s="267"/>
      <c r="P34" s="129"/>
      <c r="Q34" s="129"/>
      <c r="R34" s="129"/>
      <c r="S34" s="129"/>
    </row>
    <row r="35" spans="2:19" x14ac:dyDescent="0.25">
      <c r="B35" s="268"/>
      <c r="C35" s="4">
        <v>1.1100000000000001</v>
      </c>
      <c r="D35" s="214" t="s">
        <v>75</v>
      </c>
      <c r="E35" s="214"/>
      <c r="F35" s="214"/>
      <c r="G35" s="214"/>
      <c r="H35" s="214"/>
      <c r="I35" s="214"/>
      <c r="J35" s="214"/>
      <c r="K35" s="266">
        <v>0</v>
      </c>
      <c r="L35" s="267"/>
      <c r="P35" s="129"/>
      <c r="Q35" s="129"/>
      <c r="R35" s="129"/>
      <c r="S35" s="129"/>
    </row>
    <row r="36" spans="2:19" ht="15" customHeight="1" x14ac:dyDescent="0.25">
      <c r="B36" s="268"/>
      <c r="C36" s="4">
        <v>1.1200000000000001</v>
      </c>
      <c r="D36" s="214" t="s">
        <v>76</v>
      </c>
      <c r="E36" s="214"/>
      <c r="F36" s="214"/>
      <c r="G36" s="214"/>
      <c r="H36" s="214"/>
      <c r="I36" s="214"/>
      <c r="J36" s="214"/>
      <c r="K36" s="266">
        <v>0</v>
      </c>
      <c r="L36" s="267"/>
      <c r="O36" s="135"/>
      <c r="P36" s="129"/>
      <c r="Q36" s="129"/>
      <c r="R36" s="129"/>
      <c r="S36" s="129"/>
    </row>
    <row r="37" spans="2:19" ht="15" customHeight="1" x14ac:dyDescent="0.25">
      <c r="B37" s="268"/>
      <c r="C37" s="4">
        <v>1.1299999999999999</v>
      </c>
      <c r="D37" s="176" t="s">
        <v>77</v>
      </c>
      <c r="E37" s="177"/>
      <c r="F37" s="177"/>
      <c r="G37" s="177"/>
      <c r="H37" s="177"/>
      <c r="I37" s="177"/>
      <c r="J37" s="160"/>
      <c r="K37" s="266">
        <v>0</v>
      </c>
      <c r="L37" s="267"/>
      <c r="O37" s="135"/>
      <c r="P37" s="129"/>
      <c r="Q37" s="129"/>
      <c r="R37" s="129"/>
      <c r="S37" s="129"/>
    </row>
    <row r="38" spans="2:19" ht="15" customHeight="1" x14ac:dyDescent="0.25">
      <c r="B38" s="268"/>
      <c r="C38" s="4">
        <v>1.1399999999999999</v>
      </c>
      <c r="D38" s="214" t="s">
        <v>27</v>
      </c>
      <c r="E38" s="214"/>
      <c r="F38" s="214"/>
      <c r="G38" s="214"/>
      <c r="H38" s="214"/>
      <c r="I38" s="214"/>
      <c r="J38" s="214"/>
      <c r="K38" s="266">
        <v>0</v>
      </c>
      <c r="L38" s="267"/>
      <c r="O38" s="135"/>
      <c r="P38" s="129"/>
      <c r="Q38" s="129"/>
      <c r="R38" s="129"/>
      <c r="S38" s="129"/>
    </row>
    <row r="39" spans="2:19" ht="15" customHeight="1" x14ac:dyDescent="0.25">
      <c r="B39" s="268"/>
      <c r="C39" s="4">
        <v>1.1499999999999999</v>
      </c>
      <c r="D39" s="214" t="s">
        <v>78</v>
      </c>
      <c r="E39" s="214"/>
      <c r="F39" s="214"/>
      <c r="G39" s="214"/>
      <c r="H39" s="214"/>
      <c r="I39" s="214"/>
      <c r="J39" s="214"/>
      <c r="K39" s="266">
        <v>0</v>
      </c>
      <c r="L39" s="267"/>
      <c r="P39" s="129"/>
      <c r="Q39" s="129"/>
      <c r="R39" s="129"/>
      <c r="S39" s="129"/>
    </row>
    <row r="40" spans="2:19" s="2" customFormat="1" ht="15" customHeight="1" x14ac:dyDescent="0.25">
      <c r="B40" s="268"/>
      <c r="C40" s="262" t="s">
        <v>38</v>
      </c>
      <c r="D40" s="262"/>
      <c r="E40" s="262"/>
      <c r="F40" s="262"/>
      <c r="G40" s="262"/>
      <c r="H40" s="262"/>
      <c r="I40" s="262"/>
      <c r="J40" s="262"/>
      <c r="K40" s="230">
        <f>SUM(K25:L39)</f>
        <v>0</v>
      </c>
      <c r="L40" s="231"/>
      <c r="O40" s="134"/>
      <c r="P40" s="130"/>
      <c r="Q40" s="130"/>
      <c r="R40" s="130"/>
      <c r="S40" s="130"/>
    </row>
    <row r="41" spans="2:19" x14ac:dyDescent="0.25">
      <c r="B41" s="268"/>
      <c r="C41" s="263" t="s">
        <v>39</v>
      </c>
      <c r="D41" s="263"/>
      <c r="E41" s="263"/>
      <c r="F41" s="263"/>
      <c r="G41" s="263"/>
      <c r="H41" s="263"/>
      <c r="I41" s="263"/>
      <c r="J41" s="263"/>
      <c r="K41" s="263"/>
      <c r="L41" s="264"/>
      <c r="P41" s="129"/>
      <c r="Q41" s="129"/>
      <c r="R41" s="129"/>
      <c r="S41" s="129"/>
    </row>
    <row r="42" spans="2:19" ht="12.75" customHeight="1" x14ac:dyDescent="0.25">
      <c r="B42" s="268"/>
      <c r="C42" s="249" t="s">
        <v>35</v>
      </c>
      <c r="D42" s="249"/>
      <c r="E42" s="249"/>
      <c r="F42" s="249"/>
      <c r="G42" s="250" t="s">
        <v>45</v>
      </c>
      <c r="H42" s="250"/>
      <c r="I42" s="76" t="s">
        <v>46</v>
      </c>
      <c r="J42" s="80" t="s">
        <v>47</v>
      </c>
      <c r="K42" s="251" t="s">
        <v>48</v>
      </c>
      <c r="L42" s="252"/>
      <c r="P42" s="149"/>
      <c r="Q42" s="129"/>
      <c r="R42" s="129"/>
      <c r="S42" s="129"/>
    </row>
    <row r="43" spans="2:19" x14ac:dyDescent="0.25">
      <c r="B43" s="268"/>
      <c r="C43" s="4">
        <v>1.1599999999999999</v>
      </c>
      <c r="D43" s="260" t="s">
        <v>7</v>
      </c>
      <c r="E43" s="260"/>
      <c r="F43" s="260"/>
      <c r="G43" s="250"/>
      <c r="H43" s="250"/>
      <c r="I43" s="122"/>
      <c r="J43" s="121"/>
      <c r="K43" s="241">
        <f>SUM(K44:L50)</f>
        <v>0</v>
      </c>
      <c r="L43" s="242"/>
      <c r="P43" s="129"/>
      <c r="Q43" s="129"/>
      <c r="R43" s="129"/>
      <c r="S43" s="129"/>
    </row>
    <row r="44" spans="2:19" x14ac:dyDescent="0.25">
      <c r="B44" s="268"/>
      <c r="C44" s="4" t="s">
        <v>113</v>
      </c>
      <c r="D44" s="265" t="s">
        <v>93</v>
      </c>
      <c r="E44" s="265"/>
      <c r="F44" s="265"/>
      <c r="G44" s="261">
        <v>1</v>
      </c>
      <c r="H44" s="261"/>
      <c r="I44" s="120" t="s">
        <v>125</v>
      </c>
      <c r="J44" s="102">
        <v>0</v>
      </c>
      <c r="K44" s="241">
        <f>J44*G44</f>
        <v>0</v>
      </c>
      <c r="L44" s="242"/>
      <c r="P44" s="129"/>
      <c r="Q44" s="129"/>
      <c r="R44" s="129"/>
      <c r="S44" s="129"/>
    </row>
    <row r="45" spans="2:19" x14ac:dyDescent="0.25">
      <c r="B45" s="268"/>
      <c r="C45" s="4" t="s">
        <v>114</v>
      </c>
      <c r="D45" s="265" t="s">
        <v>94</v>
      </c>
      <c r="E45" s="265"/>
      <c r="F45" s="265"/>
      <c r="G45" s="261">
        <v>1</v>
      </c>
      <c r="H45" s="261"/>
      <c r="I45" s="120" t="s">
        <v>125</v>
      </c>
      <c r="J45" s="102">
        <v>0</v>
      </c>
      <c r="K45" s="241">
        <f t="shared" ref="K45:K50" si="0">J45*G45</f>
        <v>0</v>
      </c>
      <c r="L45" s="242"/>
      <c r="P45" s="129"/>
      <c r="Q45" s="129"/>
      <c r="R45" s="129"/>
      <c r="S45" s="129"/>
    </row>
    <row r="46" spans="2:19" x14ac:dyDescent="0.25">
      <c r="B46" s="268"/>
      <c r="C46" s="4" t="s">
        <v>115</v>
      </c>
      <c r="D46" s="265" t="s">
        <v>95</v>
      </c>
      <c r="E46" s="265"/>
      <c r="F46" s="265"/>
      <c r="G46" s="261">
        <v>1</v>
      </c>
      <c r="H46" s="261"/>
      <c r="I46" s="120" t="s">
        <v>125</v>
      </c>
      <c r="J46" s="102">
        <v>0</v>
      </c>
      <c r="K46" s="241">
        <f t="shared" si="0"/>
        <v>0</v>
      </c>
      <c r="L46" s="242"/>
      <c r="P46" s="129"/>
      <c r="Q46" s="129"/>
      <c r="R46" s="129"/>
      <c r="S46" s="129"/>
    </row>
    <row r="47" spans="2:19" x14ac:dyDescent="0.25">
      <c r="B47" s="268"/>
      <c r="C47" s="4" t="s">
        <v>116</v>
      </c>
      <c r="D47" s="265" t="s">
        <v>96</v>
      </c>
      <c r="E47" s="265"/>
      <c r="F47" s="265"/>
      <c r="G47" s="261">
        <v>1</v>
      </c>
      <c r="H47" s="261"/>
      <c r="I47" s="120" t="s">
        <v>125</v>
      </c>
      <c r="J47" s="102">
        <v>0</v>
      </c>
      <c r="K47" s="241">
        <f t="shared" si="0"/>
        <v>0</v>
      </c>
      <c r="L47" s="242"/>
      <c r="P47" s="129"/>
      <c r="Q47" s="129"/>
      <c r="R47" s="129"/>
      <c r="S47" s="129"/>
    </row>
    <row r="48" spans="2:19" x14ac:dyDescent="0.25">
      <c r="B48" s="268"/>
      <c r="C48" s="4" t="s">
        <v>117</v>
      </c>
      <c r="D48" s="265" t="s">
        <v>97</v>
      </c>
      <c r="E48" s="265"/>
      <c r="F48" s="265"/>
      <c r="G48" s="261">
        <v>1</v>
      </c>
      <c r="H48" s="261"/>
      <c r="I48" s="120" t="s">
        <v>125</v>
      </c>
      <c r="J48" s="102">
        <v>0</v>
      </c>
      <c r="K48" s="241">
        <f t="shared" si="0"/>
        <v>0</v>
      </c>
      <c r="L48" s="242"/>
      <c r="P48" s="129"/>
      <c r="Q48" s="129"/>
      <c r="R48" s="129"/>
      <c r="S48" s="129"/>
    </row>
    <row r="49" spans="2:19" x14ac:dyDescent="0.25">
      <c r="B49" s="268"/>
      <c r="C49" s="4" t="s">
        <v>118</v>
      </c>
      <c r="D49" s="265" t="s">
        <v>98</v>
      </c>
      <c r="E49" s="265"/>
      <c r="F49" s="265"/>
      <c r="G49" s="261">
        <v>1</v>
      </c>
      <c r="H49" s="261"/>
      <c r="I49" s="120" t="s">
        <v>125</v>
      </c>
      <c r="J49" s="102">
        <v>0</v>
      </c>
      <c r="K49" s="241">
        <f t="shared" si="0"/>
        <v>0</v>
      </c>
      <c r="L49" s="242"/>
      <c r="P49" s="129"/>
      <c r="Q49" s="129"/>
      <c r="R49" s="129"/>
      <c r="S49" s="129"/>
    </row>
    <row r="50" spans="2:19" x14ac:dyDescent="0.25">
      <c r="B50" s="268"/>
      <c r="C50" s="4" t="s">
        <v>119</v>
      </c>
      <c r="D50" s="265" t="s">
        <v>99</v>
      </c>
      <c r="E50" s="265"/>
      <c r="F50" s="265"/>
      <c r="G50" s="261">
        <v>1</v>
      </c>
      <c r="H50" s="261"/>
      <c r="I50" s="120" t="s">
        <v>126</v>
      </c>
      <c r="J50" s="102">
        <v>0</v>
      </c>
      <c r="K50" s="241">
        <f t="shared" si="0"/>
        <v>0</v>
      </c>
      <c r="L50" s="242"/>
      <c r="P50" s="129"/>
      <c r="Q50" s="129"/>
      <c r="R50" s="129"/>
      <c r="S50" s="129"/>
    </row>
    <row r="51" spans="2:19" x14ac:dyDescent="0.25">
      <c r="B51" s="268"/>
      <c r="C51" s="4">
        <v>1.17</v>
      </c>
      <c r="D51" s="260" t="s">
        <v>22</v>
      </c>
      <c r="E51" s="260"/>
      <c r="F51" s="260"/>
      <c r="G51" s="261">
        <v>0</v>
      </c>
      <c r="H51" s="261"/>
      <c r="I51" s="107" t="s">
        <v>40</v>
      </c>
      <c r="J51" s="119">
        <f>K40</f>
        <v>0</v>
      </c>
      <c r="K51" s="241">
        <f>J51*G51%</f>
        <v>0</v>
      </c>
      <c r="L51" s="242"/>
      <c r="P51" s="129"/>
      <c r="Q51" s="129"/>
      <c r="R51" s="129"/>
      <c r="S51" s="129"/>
    </row>
    <row r="52" spans="2:19" ht="15" customHeight="1" x14ac:dyDescent="0.25">
      <c r="B52" s="268"/>
      <c r="C52" s="4">
        <v>1.18</v>
      </c>
      <c r="D52" s="260" t="s">
        <v>6</v>
      </c>
      <c r="E52" s="260"/>
      <c r="F52" s="260"/>
      <c r="G52" s="261">
        <v>0</v>
      </c>
      <c r="H52" s="261"/>
      <c r="I52" s="120" t="s">
        <v>42</v>
      </c>
      <c r="J52" s="101">
        <v>0</v>
      </c>
      <c r="K52" s="241">
        <f>J52*G52</f>
        <v>0</v>
      </c>
      <c r="L52" s="242"/>
      <c r="O52" s="134" t="s">
        <v>42</v>
      </c>
      <c r="P52" s="129"/>
      <c r="Q52" s="129"/>
      <c r="R52" s="129"/>
      <c r="S52" s="129"/>
    </row>
    <row r="53" spans="2:19" x14ac:dyDescent="0.25">
      <c r="B53" s="268"/>
      <c r="C53" s="229" t="s">
        <v>43</v>
      </c>
      <c r="D53" s="229"/>
      <c r="E53" s="229"/>
      <c r="F53" s="229"/>
      <c r="G53" s="229"/>
      <c r="H53" s="229"/>
      <c r="I53" s="229"/>
      <c r="J53" s="229"/>
      <c r="K53" s="230">
        <f>K43+K51+K52</f>
        <v>0</v>
      </c>
      <c r="L53" s="231"/>
      <c r="O53" s="134" t="s">
        <v>127</v>
      </c>
      <c r="P53" s="129"/>
      <c r="Q53" s="129"/>
      <c r="R53" s="129"/>
      <c r="S53" s="129"/>
    </row>
    <row r="54" spans="2:19" ht="6.75" customHeight="1" x14ac:dyDescent="0.25">
      <c r="B54" s="268"/>
      <c r="C54" s="253"/>
      <c r="D54" s="253"/>
      <c r="E54" s="253"/>
      <c r="F54" s="253"/>
      <c r="G54" s="253"/>
      <c r="H54" s="253"/>
      <c r="I54" s="253"/>
      <c r="J54" s="253"/>
      <c r="K54" s="253"/>
      <c r="L54" s="254"/>
      <c r="O54" s="134" t="s">
        <v>41</v>
      </c>
      <c r="P54" s="129"/>
      <c r="Q54" s="129"/>
      <c r="R54" s="129"/>
      <c r="S54" s="129"/>
    </row>
    <row r="55" spans="2:19" ht="13.5" thickBot="1" x14ac:dyDescent="0.3">
      <c r="B55" s="268"/>
      <c r="C55" s="255" t="s">
        <v>82</v>
      </c>
      <c r="D55" s="255"/>
      <c r="E55" s="255"/>
      <c r="F55" s="255"/>
      <c r="G55" s="255"/>
      <c r="H55" s="255"/>
      <c r="I55" s="255"/>
      <c r="J55" s="255"/>
      <c r="K55" s="256">
        <f>K40+K53</f>
        <v>0</v>
      </c>
      <c r="L55" s="257"/>
      <c r="P55" s="129"/>
      <c r="Q55" s="129"/>
      <c r="R55" s="129"/>
      <c r="S55" s="129"/>
    </row>
    <row r="56" spans="2:19" s="2" customFormat="1" x14ac:dyDescent="0.25">
      <c r="B56" s="79">
        <v>2</v>
      </c>
      <c r="C56" s="258" t="s">
        <v>44</v>
      </c>
      <c r="D56" s="258"/>
      <c r="E56" s="258"/>
      <c r="F56" s="258"/>
      <c r="G56" s="258"/>
      <c r="H56" s="258"/>
      <c r="I56" s="258"/>
      <c r="J56" s="258"/>
      <c r="K56" s="258"/>
      <c r="L56" s="259"/>
      <c r="O56" s="134"/>
      <c r="P56" s="130"/>
      <c r="Q56" s="130"/>
      <c r="R56" s="130"/>
      <c r="S56" s="130"/>
    </row>
    <row r="57" spans="2:19" x14ac:dyDescent="0.25">
      <c r="B57" s="20"/>
      <c r="C57" s="249" t="s">
        <v>35</v>
      </c>
      <c r="D57" s="249"/>
      <c r="E57" s="249"/>
      <c r="F57" s="249"/>
      <c r="G57" s="250" t="s">
        <v>45</v>
      </c>
      <c r="H57" s="250"/>
      <c r="I57" s="76" t="s">
        <v>46</v>
      </c>
      <c r="J57" s="80" t="s">
        <v>47</v>
      </c>
      <c r="K57" s="251" t="s">
        <v>48</v>
      </c>
      <c r="L57" s="252"/>
      <c r="P57" s="129"/>
      <c r="Q57" s="129"/>
      <c r="R57" s="129"/>
      <c r="S57" s="129"/>
    </row>
    <row r="58" spans="2:19" ht="41.25" customHeight="1" x14ac:dyDescent="0.25">
      <c r="B58" s="20"/>
      <c r="C58" s="239" t="s">
        <v>49</v>
      </c>
      <c r="D58" s="239"/>
      <c r="E58" s="239"/>
      <c r="F58" s="239"/>
      <c r="G58" s="240">
        <v>0</v>
      </c>
      <c r="H58" s="240"/>
      <c r="I58" s="120" t="s">
        <v>40</v>
      </c>
      <c r="J58" s="133">
        <f>K40+K43+K51</f>
        <v>0</v>
      </c>
      <c r="K58" s="241">
        <f>G58%*J58</f>
        <v>0</v>
      </c>
      <c r="L58" s="242"/>
      <c r="O58" s="134" t="s">
        <v>40</v>
      </c>
      <c r="P58" s="220"/>
      <c r="Q58" s="219"/>
      <c r="R58" s="219"/>
      <c r="S58" s="129"/>
    </row>
    <row r="59" spans="2:19" ht="15" x14ac:dyDescent="0.25">
      <c r="B59" s="20"/>
      <c r="C59" s="239" t="s">
        <v>122</v>
      </c>
      <c r="D59" s="239"/>
      <c r="E59" s="239"/>
      <c r="F59" s="239"/>
      <c r="G59" s="240">
        <v>0</v>
      </c>
      <c r="H59" s="240"/>
      <c r="I59" s="107" t="s">
        <v>40</v>
      </c>
      <c r="J59" s="123">
        <f>K55+K58</f>
        <v>0</v>
      </c>
      <c r="K59" s="241">
        <f>G59%*J59</f>
        <v>0</v>
      </c>
      <c r="L59" s="242"/>
      <c r="O59" s="134" t="s">
        <v>41</v>
      </c>
      <c r="P59" s="293"/>
      <c r="Q59" s="293"/>
      <c r="R59" s="293"/>
      <c r="S59" s="129"/>
    </row>
    <row r="60" spans="2:19" ht="48.75" customHeight="1" x14ac:dyDescent="0.25">
      <c r="B60" s="20"/>
      <c r="C60" s="214" t="s">
        <v>129</v>
      </c>
      <c r="D60" s="239"/>
      <c r="E60" s="239"/>
      <c r="F60" s="239"/>
      <c r="G60" s="240">
        <v>1</v>
      </c>
      <c r="H60" s="240"/>
      <c r="I60" s="107" t="s">
        <v>40</v>
      </c>
      <c r="J60" s="123">
        <f>K55+K58</f>
        <v>0</v>
      </c>
      <c r="K60" s="247">
        <f>G60%*J60</f>
        <v>0</v>
      </c>
      <c r="L60" s="248"/>
      <c r="P60" s="149"/>
      <c r="Q60" s="138"/>
      <c r="R60" s="138"/>
      <c r="S60" s="129"/>
    </row>
    <row r="61" spans="2:19" x14ac:dyDescent="0.25">
      <c r="B61" s="20"/>
      <c r="C61" s="229" t="s">
        <v>50</v>
      </c>
      <c r="D61" s="229"/>
      <c r="E61" s="229"/>
      <c r="F61" s="229"/>
      <c r="G61" s="229"/>
      <c r="H61" s="229"/>
      <c r="I61" s="229"/>
      <c r="J61" s="229"/>
      <c r="K61" s="230">
        <f>K59+K58+K60</f>
        <v>0</v>
      </c>
      <c r="L61" s="231"/>
      <c r="P61" s="129"/>
      <c r="Q61" s="129"/>
      <c r="R61" s="129"/>
      <c r="S61" s="129"/>
    </row>
    <row r="62" spans="2:19" ht="6.75" customHeight="1" thickBot="1" x14ac:dyDescent="0.3">
      <c r="B62" s="16"/>
      <c r="C62" s="232"/>
      <c r="D62" s="233"/>
      <c r="E62" s="233"/>
      <c r="F62" s="233"/>
      <c r="G62" s="233"/>
      <c r="H62" s="233"/>
      <c r="I62" s="233"/>
      <c r="J62" s="233"/>
      <c r="K62" s="233"/>
      <c r="L62" s="234"/>
      <c r="O62" s="136"/>
      <c r="P62" s="129"/>
      <c r="Q62" s="129"/>
      <c r="R62" s="129"/>
      <c r="S62" s="129"/>
    </row>
    <row r="63" spans="2:19" ht="6.75" customHeight="1" x14ac:dyDescent="0.25">
      <c r="B63" s="82"/>
      <c r="C63" s="24"/>
      <c r="D63" s="55"/>
      <c r="E63" s="55"/>
      <c r="F63" s="55"/>
      <c r="G63" s="55"/>
      <c r="H63" s="55"/>
      <c r="I63" s="55"/>
      <c r="J63" s="55"/>
      <c r="K63" s="48"/>
      <c r="L63" s="83"/>
      <c r="O63" s="135"/>
      <c r="P63" s="129"/>
      <c r="Q63" s="129"/>
      <c r="R63" s="129"/>
      <c r="S63" s="129"/>
    </row>
    <row r="64" spans="2:19" s="81" customFormat="1" ht="15" x14ac:dyDescent="0.25">
      <c r="B64" s="235" t="s">
        <v>63</v>
      </c>
      <c r="C64" s="236"/>
      <c r="D64" s="236"/>
      <c r="E64" s="236"/>
      <c r="F64" s="236"/>
      <c r="G64" s="236"/>
      <c r="H64" s="236"/>
      <c r="I64" s="236"/>
      <c r="J64" s="236"/>
      <c r="K64" s="237">
        <f>K55+K61</f>
        <v>0</v>
      </c>
      <c r="L64" s="238"/>
      <c r="O64" s="135"/>
      <c r="P64" s="293"/>
      <c r="Q64" s="293"/>
      <c r="R64" s="131"/>
      <c r="S64" s="131"/>
    </row>
    <row r="65" spans="2:19" s="2" customFormat="1" ht="6.75" customHeight="1" thickBot="1" x14ac:dyDescent="0.3">
      <c r="B65" s="84"/>
      <c r="C65" s="85"/>
      <c r="D65" s="85"/>
      <c r="E65" s="85"/>
      <c r="F65" s="85"/>
      <c r="G65" s="85"/>
      <c r="H65" s="85"/>
      <c r="I65" s="85"/>
      <c r="J65" s="85"/>
      <c r="K65" s="60"/>
      <c r="L65" s="86"/>
      <c r="O65" s="135"/>
      <c r="P65" s="130"/>
      <c r="Q65" s="130"/>
      <c r="R65" s="130"/>
      <c r="S65" s="130"/>
    </row>
    <row r="66" spans="2:19" s="2" customFormat="1" ht="6.75" customHeight="1" thickBot="1" x14ac:dyDescent="0.3">
      <c r="B66" s="79"/>
      <c r="C66" s="10"/>
      <c r="D66" s="87"/>
      <c r="E66" s="87"/>
      <c r="F66" s="87"/>
      <c r="G66" s="87"/>
      <c r="H66" s="87"/>
      <c r="I66" s="87"/>
      <c r="J66" s="87"/>
      <c r="K66" s="87"/>
      <c r="L66" s="88"/>
      <c r="O66" s="134"/>
      <c r="P66" s="130"/>
      <c r="Q66" s="130"/>
      <c r="R66" s="130"/>
      <c r="S66" s="130"/>
    </row>
    <row r="67" spans="2:19" ht="15.75" customHeight="1" thickBot="1" x14ac:dyDescent="0.3">
      <c r="B67" s="45" t="s">
        <v>51</v>
      </c>
      <c r="C67" s="21"/>
      <c r="D67" s="2"/>
      <c r="E67" s="243">
        <f>E14/1000</f>
        <v>0</v>
      </c>
      <c r="F67" s="244"/>
      <c r="G67" s="2" t="s">
        <v>52</v>
      </c>
      <c r="H67" s="2"/>
      <c r="I67" s="2"/>
      <c r="J67" s="85" t="s">
        <v>53</v>
      </c>
      <c r="K67" s="245" t="e">
        <f>K64/E67</f>
        <v>#DIV/0!</v>
      </c>
      <c r="L67" s="246"/>
      <c r="P67" s="147"/>
      <c r="Q67" s="129"/>
      <c r="R67" s="129"/>
      <c r="S67" s="129"/>
    </row>
    <row r="68" spans="2:19" ht="7.5" customHeight="1" thickBot="1" x14ac:dyDescent="0.3">
      <c r="B68" s="16"/>
      <c r="C68" s="17"/>
      <c r="D68" s="89"/>
      <c r="E68" s="90"/>
      <c r="F68" s="90"/>
      <c r="G68" s="89"/>
      <c r="H68" s="89"/>
      <c r="I68" s="89"/>
      <c r="J68" s="91"/>
      <c r="K68" s="92"/>
      <c r="L68" s="93"/>
      <c r="P68" s="129"/>
      <c r="Q68" s="129"/>
      <c r="R68" s="129"/>
      <c r="S68" s="129"/>
    </row>
    <row r="69" spans="2:19" ht="6.75" customHeight="1" x14ac:dyDescent="0.25">
      <c r="B69" s="20"/>
      <c r="C69" s="21"/>
      <c r="D69" s="2"/>
      <c r="E69" s="2"/>
      <c r="F69" s="2"/>
      <c r="G69" s="2"/>
      <c r="H69" s="2"/>
      <c r="I69" s="2"/>
      <c r="J69" s="2"/>
      <c r="K69" s="94"/>
      <c r="L69" s="95"/>
      <c r="P69" s="129"/>
      <c r="Q69" s="129"/>
      <c r="R69" s="129"/>
      <c r="S69" s="129"/>
    </row>
    <row r="70" spans="2:19" x14ac:dyDescent="0.25">
      <c r="B70" s="45" t="s">
        <v>54</v>
      </c>
      <c r="C70" s="21"/>
      <c r="D70" s="2"/>
      <c r="E70" s="2"/>
      <c r="F70" s="2"/>
      <c r="G70" s="2"/>
      <c r="H70" s="2"/>
      <c r="I70" s="2"/>
      <c r="J70" s="2"/>
      <c r="K70" s="94"/>
      <c r="L70" s="95"/>
      <c r="P70" s="129"/>
      <c r="Q70" s="129"/>
      <c r="R70" s="129"/>
      <c r="S70" s="129"/>
    </row>
    <row r="71" spans="2:19" ht="60" customHeight="1" thickBot="1" x14ac:dyDescent="0.3">
      <c r="B71" s="223" t="s">
        <v>123</v>
      </c>
      <c r="C71" s="224"/>
      <c r="D71" s="224"/>
      <c r="E71" s="224"/>
      <c r="F71" s="224"/>
      <c r="G71" s="224"/>
      <c r="H71" s="224"/>
      <c r="I71" s="224"/>
      <c r="J71" s="224"/>
      <c r="K71" s="224"/>
      <c r="L71" s="225"/>
      <c r="P71" s="129"/>
      <c r="Q71" s="129"/>
      <c r="R71" s="129"/>
      <c r="S71" s="129"/>
    </row>
    <row r="72" spans="2:19" ht="6.75" customHeight="1" thickBot="1" x14ac:dyDescent="0.3">
      <c r="B72" s="96"/>
      <c r="C72" s="97"/>
      <c r="D72" s="97"/>
      <c r="E72" s="97"/>
      <c r="F72" s="97"/>
      <c r="G72" s="97"/>
      <c r="H72" s="97"/>
      <c r="I72" s="97"/>
      <c r="J72" s="97"/>
      <c r="K72" s="98"/>
      <c r="L72" s="99"/>
      <c r="O72" s="135"/>
    </row>
    <row r="73" spans="2:19" ht="6.75" customHeight="1" x14ac:dyDescent="0.25">
      <c r="B73" s="9"/>
      <c r="C73" s="11"/>
      <c r="D73" s="11"/>
      <c r="E73" s="11"/>
      <c r="F73" s="11"/>
      <c r="G73" s="11"/>
      <c r="H73" s="11"/>
      <c r="I73" s="11"/>
      <c r="J73" s="11"/>
      <c r="K73" s="11"/>
      <c r="L73" s="12"/>
    </row>
    <row r="74" spans="2:19" s="2" customFormat="1" x14ac:dyDescent="0.25">
      <c r="B74" s="100" t="s">
        <v>55</v>
      </c>
      <c r="C74" s="226" t="s">
        <v>1</v>
      </c>
      <c r="D74" s="226"/>
      <c r="E74" s="226"/>
      <c r="F74" s="226"/>
      <c r="G74" s="227" t="s">
        <v>2</v>
      </c>
      <c r="H74" s="227"/>
      <c r="I74" s="227" t="s">
        <v>3</v>
      </c>
      <c r="J74" s="227"/>
      <c r="K74" s="227" t="s">
        <v>4</v>
      </c>
      <c r="L74" s="228"/>
      <c r="O74" s="134"/>
    </row>
    <row r="75" spans="2:19" ht="15" customHeight="1" x14ac:dyDescent="0.25">
      <c r="B75" s="72"/>
      <c r="C75" s="217"/>
      <c r="D75" s="217"/>
      <c r="E75" s="217"/>
      <c r="F75" s="217"/>
      <c r="G75" s="194"/>
      <c r="H75" s="194"/>
      <c r="I75" s="194"/>
      <c r="J75" s="194"/>
      <c r="K75" s="191"/>
      <c r="L75" s="192"/>
    </row>
    <row r="76" spans="2:19" x14ac:dyDescent="0.25">
      <c r="B76" s="72"/>
      <c r="C76" s="217"/>
      <c r="D76" s="217"/>
      <c r="E76" s="217"/>
      <c r="F76" s="217"/>
      <c r="G76" s="194"/>
      <c r="H76" s="194"/>
      <c r="I76" s="194"/>
      <c r="J76" s="194"/>
      <c r="K76" s="191"/>
      <c r="L76" s="192"/>
    </row>
    <row r="77" spans="2:19" ht="6.75" customHeight="1" thickBot="1" x14ac:dyDescent="0.3">
      <c r="B77" s="16"/>
      <c r="C77" s="18"/>
      <c r="D77" s="18"/>
      <c r="E77" s="18"/>
      <c r="F77" s="18"/>
      <c r="G77" s="18"/>
      <c r="H77" s="18"/>
      <c r="I77" s="18"/>
      <c r="J77" s="18"/>
      <c r="K77" s="18"/>
      <c r="L77" s="19"/>
    </row>
    <row r="78" spans="2:19" ht="6.75" customHeight="1" thickBot="1" x14ac:dyDescent="0.3">
      <c r="B78" s="20"/>
      <c r="D78" s="24"/>
      <c r="L78" s="15"/>
    </row>
    <row r="79" spans="2:19" ht="59.25" customHeight="1" thickBot="1" x14ac:dyDescent="0.3">
      <c r="B79" s="96" t="s">
        <v>56</v>
      </c>
      <c r="C79" s="221" t="s">
        <v>86</v>
      </c>
      <c r="D79" s="221"/>
      <c r="E79" s="221"/>
      <c r="F79" s="221"/>
      <c r="G79" s="221"/>
      <c r="H79" s="221"/>
      <c r="I79" s="221"/>
      <c r="J79" s="221"/>
      <c r="K79" s="221"/>
      <c r="L79" s="222"/>
    </row>
    <row r="80" spans="2:19" ht="6.6" customHeight="1" x14ac:dyDescent="0.25">
      <c r="C80" s="180"/>
      <c r="D80" s="180"/>
      <c r="E80" s="180"/>
      <c r="F80" s="180"/>
      <c r="G80" s="180"/>
      <c r="H80" s="180"/>
      <c r="I80" s="180"/>
      <c r="J80" s="180"/>
      <c r="K80" s="180"/>
      <c r="L80" s="180"/>
    </row>
    <row r="81" spans="3:12" x14ac:dyDescent="0.25">
      <c r="C81" s="180"/>
      <c r="D81" s="180"/>
      <c r="E81" s="180"/>
      <c r="F81" s="180"/>
      <c r="G81" s="180"/>
      <c r="H81" s="180"/>
      <c r="I81" s="180"/>
      <c r="J81" s="180"/>
      <c r="K81" s="180"/>
      <c r="L81" s="180"/>
    </row>
    <row r="82" spans="3:12" ht="12" customHeight="1" x14ac:dyDescent="0.25">
      <c r="C82" s="180"/>
      <c r="D82" s="180"/>
      <c r="E82" s="180"/>
      <c r="F82" s="180"/>
      <c r="G82" s="180"/>
      <c r="H82" s="180"/>
      <c r="I82" s="180"/>
      <c r="J82" s="180"/>
      <c r="K82" s="180"/>
      <c r="L82" s="180"/>
    </row>
  </sheetData>
  <sheetProtection algorithmName="SHA-512" hashValue="ehTX/Xx5WyIj2y4CKJQNCgtPO//Pfdx8XrMaEOpXAINjU2ePzomNqeAOd9Voaqw9tFQKuW7VlPrOpzjhexzgnw==" saltValue="ic4anH+WSTLGYGWtzZoO5A==" spinCount="100000" sheet="1" selectLockedCells="1"/>
  <mergeCells count="147">
    <mergeCell ref="P64:Q64"/>
    <mergeCell ref="P14:S14"/>
    <mergeCell ref="P16:S16"/>
    <mergeCell ref="P18:S18"/>
    <mergeCell ref="P58:R58"/>
    <mergeCell ref="P59:R59"/>
    <mergeCell ref="C42:F42"/>
    <mergeCell ref="G42:H42"/>
    <mergeCell ref="K42:L42"/>
    <mergeCell ref="G49:H49"/>
    <mergeCell ref="G50:H50"/>
    <mergeCell ref="K44:L44"/>
    <mergeCell ref="K45:L45"/>
    <mergeCell ref="K46:L46"/>
    <mergeCell ref="K47:L47"/>
    <mergeCell ref="K48:L48"/>
    <mergeCell ref="K49:L49"/>
    <mergeCell ref="K50:L50"/>
    <mergeCell ref="B2:L6"/>
    <mergeCell ref="B7:L7"/>
    <mergeCell ref="B8:D8"/>
    <mergeCell ref="B12:D12"/>
    <mergeCell ref="E12:F12"/>
    <mergeCell ref="G12:I12"/>
    <mergeCell ref="J12:L12"/>
    <mergeCell ref="B13:L13"/>
    <mergeCell ref="F8:L8"/>
    <mergeCell ref="E9:L9"/>
    <mergeCell ref="B9:D9"/>
    <mergeCell ref="B14:D14"/>
    <mergeCell ref="E14:F14"/>
    <mergeCell ref="G14:I14"/>
    <mergeCell ref="J14:L14"/>
    <mergeCell ref="B18:D18"/>
    <mergeCell ref="E18:F18"/>
    <mergeCell ref="G18:I18"/>
    <mergeCell ref="J18:K18"/>
    <mergeCell ref="B19:L19"/>
    <mergeCell ref="B20:D20"/>
    <mergeCell ref="E20:L20"/>
    <mergeCell ref="B15:L15"/>
    <mergeCell ref="B16:D16"/>
    <mergeCell ref="E16:F16"/>
    <mergeCell ref="G16:I16"/>
    <mergeCell ref="J16:L16"/>
    <mergeCell ref="B17:L17"/>
    <mergeCell ref="B21:L21"/>
    <mergeCell ref="B22:B55"/>
    <mergeCell ref="C22:L22"/>
    <mergeCell ref="D23:J23"/>
    <mergeCell ref="K23:L23"/>
    <mergeCell ref="C24:L24"/>
    <mergeCell ref="D25:J25"/>
    <mergeCell ref="K25:L25"/>
    <mergeCell ref="D26:J26"/>
    <mergeCell ref="K26:L26"/>
    <mergeCell ref="D30:J30"/>
    <mergeCell ref="K30:L30"/>
    <mergeCell ref="D31:J31"/>
    <mergeCell ref="K31:L31"/>
    <mergeCell ref="D32:J32"/>
    <mergeCell ref="K32:L32"/>
    <mergeCell ref="D27:J27"/>
    <mergeCell ref="K27:L27"/>
    <mergeCell ref="D28:J28"/>
    <mergeCell ref="K28:L28"/>
    <mergeCell ref="D29:J29"/>
    <mergeCell ref="K29:L29"/>
    <mergeCell ref="D36:J36"/>
    <mergeCell ref="K36:L36"/>
    <mergeCell ref="D38:J38"/>
    <mergeCell ref="K38:L38"/>
    <mergeCell ref="D39:J39"/>
    <mergeCell ref="K39:L39"/>
    <mergeCell ref="D33:J33"/>
    <mergeCell ref="K33:L33"/>
    <mergeCell ref="D34:J34"/>
    <mergeCell ref="K34:L34"/>
    <mergeCell ref="D35:J35"/>
    <mergeCell ref="K35:L35"/>
    <mergeCell ref="D37:J37"/>
    <mergeCell ref="K37:L37"/>
    <mergeCell ref="D51:F51"/>
    <mergeCell ref="G51:H51"/>
    <mergeCell ref="K51:L51"/>
    <mergeCell ref="D52:F52"/>
    <mergeCell ref="G52:H52"/>
    <mergeCell ref="K52:L52"/>
    <mergeCell ref="C40:J40"/>
    <mergeCell ref="K40:L40"/>
    <mergeCell ref="C41:L41"/>
    <mergeCell ref="D43:F43"/>
    <mergeCell ref="K43:L43"/>
    <mergeCell ref="D44:F44"/>
    <mergeCell ref="D45:F45"/>
    <mergeCell ref="D46:F46"/>
    <mergeCell ref="D47:F47"/>
    <mergeCell ref="D48:F48"/>
    <mergeCell ref="D49:F49"/>
    <mergeCell ref="D50:F50"/>
    <mergeCell ref="G44:H44"/>
    <mergeCell ref="G45:H45"/>
    <mergeCell ref="G46:H46"/>
    <mergeCell ref="G47:H47"/>
    <mergeCell ref="G48:H48"/>
    <mergeCell ref="G43:H43"/>
    <mergeCell ref="C57:F57"/>
    <mergeCell ref="G57:H57"/>
    <mergeCell ref="K57:L57"/>
    <mergeCell ref="C58:F58"/>
    <mergeCell ref="G58:H58"/>
    <mergeCell ref="K58:L58"/>
    <mergeCell ref="C53:J53"/>
    <mergeCell ref="K53:L53"/>
    <mergeCell ref="C54:L54"/>
    <mergeCell ref="C55:J55"/>
    <mergeCell ref="K55:L55"/>
    <mergeCell ref="C56:L56"/>
    <mergeCell ref="C61:J61"/>
    <mergeCell ref="K61:L61"/>
    <mergeCell ref="C62:L62"/>
    <mergeCell ref="B64:J64"/>
    <mergeCell ref="K64:L64"/>
    <mergeCell ref="C59:F59"/>
    <mergeCell ref="G59:H59"/>
    <mergeCell ref="K59:L59"/>
    <mergeCell ref="E67:F67"/>
    <mergeCell ref="K67:L67"/>
    <mergeCell ref="C60:F60"/>
    <mergeCell ref="G60:H60"/>
    <mergeCell ref="K60:L60"/>
    <mergeCell ref="C81:L82"/>
    <mergeCell ref="C76:F76"/>
    <mergeCell ref="G76:H76"/>
    <mergeCell ref="I76:J76"/>
    <mergeCell ref="K76:L76"/>
    <mergeCell ref="C79:L79"/>
    <mergeCell ref="C80:L80"/>
    <mergeCell ref="B71:L71"/>
    <mergeCell ref="C74:F74"/>
    <mergeCell ref="G74:H74"/>
    <mergeCell ref="I74:J74"/>
    <mergeCell ref="K74:L74"/>
    <mergeCell ref="C75:F75"/>
    <mergeCell ref="G75:H75"/>
    <mergeCell ref="I75:J75"/>
    <mergeCell ref="K75:L75"/>
  </mergeCells>
  <dataValidations count="3">
    <dataValidation type="list" allowBlank="1" showInputMessage="1" showErrorMessage="1" sqref="I52">
      <formula1>$O$52:$O$54</formula1>
    </dataValidation>
    <dataValidation type="list" allowBlank="1" showInputMessage="1" showErrorMessage="1" sqref="I58">
      <formula1>$O$58:$O$59</formula1>
    </dataValidation>
    <dataValidation type="list" allowBlank="1" showInputMessage="1" showErrorMessage="1" sqref="J14">
      <formula1>$O$10:$O$14</formula1>
    </dataValidation>
  </dataValidations>
  <printOptions horizontalCentered="1" verticalCentered="1"/>
  <pageMargins left="0" right="0" top="0" bottom="0" header="0" footer="0"/>
  <pageSetup paperSize="9" scale="7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9</xdr:col>
                    <xdr:colOff>57150</xdr:colOff>
                    <xdr:row>14</xdr:row>
                    <xdr:rowOff>66675</xdr:rowOff>
                  </from>
                  <to>
                    <xdr:col>10</xdr:col>
                    <xdr:colOff>371475</xdr:colOff>
                    <xdr:row>15</xdr:row>
                    <xdr:rowOff>171450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2:AA38"/>
  <sheetViews>
    <sheetView showZeros="0" zoomScaleNormal="100" zoomScaleSheetLayoutView="100" workbookViewId="0">
      <selection activeCell="D8" sqref="D8:M8"/>
    </sheetView>
  </sheetViews>
  <sheetFormatPr defaultColWidth="9.140625" defaultRowHeight="12.75" x14ac:dyDescent="0.25"/>
  <cols>
    <col min="1" max="1" width="8.85546875" style="1" customWidth="1"/>
    <col min="2" max="2" width="5.42578125" style="1" customWidth="1"/>
    <col min="3" max="3" width="19.5703125" style="1" customWidth="1"/>
    <col min="4" max="4" width="9.140625" style="1"/>
    <col min="5" max="5" width="23.42578125" style="1" customWidth="1"/>
    <col min="6" max="6" width="11.42578125" style="1" customWidth="1"/>
    <col min="7" max="7" width="12.85546875" style="1" customWidth="1"/>
    <col min="8" max="8" width="7.7109375" style="1" customWidth="1"/>
    <col min="9" max="11" width="16.42578125" style="1" customWidth="1"/>
    <col min="12" max="12" width="21.42578125" style="1" customWidth="1"/>
    <col min="13" max="13" width="9.28515625" style="1" customWidth="1"/>
    <col min="14" max="14" width="2.28515625" style="1" customWidth="1"/>
    <col min="15" max="16384" width="9.140625" style="1"/>
  </cols>
  <sheetData>
    <row r="2" spans="1:27" ht="15.75" customHeight="1" x14ac:dyDescent="0.25">
      <c r="A2" s="168" t="s">
        <v>107</v>
      </c>
      <c r="B2" s="168"/>
      <c r="C2" s="168"/>
      <c r="D2" s="168"/>
      <c r="E2" s="168"/>
      <c r="F2" s="168"/>
      <c r="G2" s="168"/>
      <c r="H2" s="168"/>
      <c r="I2" s="168"/>
      <c r="J2" s="168"/>
      <c r="K2" s="168"/>
      <c r="L2" s="168"/>
      <c r="M2" s="168"/>
    </row>
    <row r="3" spans="1:27" ht="15" customHeight="1" x14ac:dyDescent="0.25">
      <c r="A3" s="168"/>
      <c r="B3" s="168"/>
      <c r="C3" s="168"/>
      <c r="D3" s="168"/>
      <c r="E3" s="168"/>
      <c r="F3" s="168"/>
      <c r="G3" s="168"/>
      <c r="H3" s="168"/>
      <c r="I3" s="168"/>
      <c r="J3" s="168"/>
      <c r="K3" s="168"/>
      <c r="L3" s="168"/>
      <c r="M3" s="168"/>
    </row>
    <row r="4" spans="1:27" ht="15" customHeight="1" x14ac:dyDescent="0.25">
      <c r="A4" s="168"/>
      <c r="B4" s="168"/>
      <c r="C4" s="168"/>
      <c r="D4" s="168"/>
      <c r="E4" s="168"/>
      <c r="F4" s="168"/>
      <c r="G4" s="168"/>
      <c r="H4" s="168"/>
      <c r="I4" s="168"/>
      <c r="J4" s="168"/>
      <c r="K4" s="168"/>
      <c r="L4" s="168"/>
      <c r="M4" s="168"/>
    </row>
    <row r="5" spans="1:27" ht="15" customHeight="1" x14ac:dyDescent="0.25">
      <c r="A5" s="168"/>
      <c r="B5" s="168"/>
      <c r="C5" s="168"/>
      <c r="D5" s="168"/>
      <c r="E5" s="168"/>
      <c r="F5" s="168"/>
      <c r="G5" s="168"/>
      <c r="H5" s="168"/>
      <c r="I5" s="168"/>
      <c r="J5" s="168"/>
      <c r="K5" s="168"/>
      <c r="L5" s="168"/>
      <c r="M5" s="168"/>
    </row>
    <row r="6" spans="1:27" ht="6" customHeight="1" x14ac:dyDescent="0.25">
      <c r="A6" s="168"/>
      <c r="B6" s="168"/>
      <c r="C6" s="168"/>
      <c r="D6" s="168"/>
      <c r="E6" s="168"/>
      <c r="F6" s="168"/>
      <c r="G6" s="168"/>
      <c r="H6" s="168"/>
      <c r="I6" s="168"/>
      <c r="J6" s="168"/>
      <c r="K6" s="168"/>
      <c r="L6" s="168"/>
      <c r="M6" s="168"/>
    </row>
    <row r="7" spans="1:27" ht="46.9" customHeight="1" thickBot="1" x14ac:dyDescent="0.3">
      <c r="A7" s="311" t="s">
        <v>120</v>
      </c>
      <c r="B7" s="311"/>
      <c r="C7" s="311"/>
      <c r="D7" s="311"/>
      <c r="E7" s="311"/>
      <c r="F7" s="311"/>
      <c r="G7" s="311"/>
      <c r="H7" s="311"/>
      <c r="I7" s="311"/>
      <c r="J7" s="311"/>
      <c r="K7" s="311"/>
      <c r="L7" s="311"/>
      <c r="M7" s="311"/>
    </row>
    <row r="8" spans="1:27" ht="15" customHeight="1" x14ac:dyDescent="0.25">
      <c r="A8" s="312" t="s">
        <v>5</v>
      </c>
      <c r="B8" s="313"/>
      <c r="C8" s="313"/>
      <c r="D8" s="314">
        <f>'Option Comparison Costs'!E8</f>
        <v>0</v>
      </c>
      <c r="E8" s="315"/>
      <c r="F8" s="315"/>
      <c r="G8" s="315"/>
      <c r="H8" s="315"/>
      <c r="I8" s="315"/>
      <c r="J8" s="315"/>
      <c r="K8" s="315"/>
      <c r="L8" s="315"/>
      <c r="M8" s="316"/>
    </row>
    <row r="9" spans="1:27" ht="6.75" customHeight="1" x14ac:dyDescent="0.25">
      <c r="A9" s="308"/>
      <c r="B9" s="309"/>
      <c r="C9" s="309"/>
      <c r="D9" s="309"/>
      <c r="E9" s="309"/>
      <c r="F9" s="309"/>
      <c r="G9" s="309"/>
      <c r="H9" s="309"/>
      <c r="I9" s="309"/>
      <c r="J9" s="309"/>
      <c r="K9" s="309"/>
      <c r="L9" s="309"/>
      <c r="M9" s="310"/>
    </row>
    <row r="10" spans="1:27" ht="15" customHeight="1" x14ac:dyDescent="0.25">
      <c r="A10" s="317" t="s">
        <v>100</v>
      </c>
      <c r="B10" s="166"/>
      <c r="C10" s="166"/>
      <c r="D10" s="318">
        <f>'Option Comparison Costs'!E10</f>
        <v>0</v>
      </c>
      <c r="E10" s="319"/>
      <c r="F10" s="166" t="s">
        <v>101</v>
      </c>
      <c r="G10" s="166"/>
      <c r="H10" s="166"/>
      <c r="I10" s="166"/>
      <c r="J10" s="139"/>
      <c r="K10" s="139"/>
      <c r="L10" s="320">
        <f>'Option Comparison Costs'!L10</f>
        <v>0</v>
      </c>
      <c r="M10" s="321"/>
      <c r="O10" s="219"/>
      <c r="P10" s="219"/>
      <c r="Q10" s="219"/>
      <c r="R10" s="219"/>
      <c r="S10" s="219"/>
      <c r="T10" s="219"/>
      <c r="U10" s="219"/>
      <c r="V10" s="219"/>
      <c r="W10" s="219"/>
      <c r="X10" s="219"/>
      <c r="Y10" s="219"/>
      <c r="Z10" s="219"/>
      <c r="AA10" s="219"/>
    </row>
    <row r="11" spans="1:27" ht="6.75" customHeight="1" x14ac:dyDescent="0.25">
      <c r="A11" s="308"/>
      <c r="B11" s="309"/>
      <c r="C11" s="309"/>
      <c r="D11" s="309"/>
      <c r="E11" s="309"/>
      <c r="F11" s="309"/>
      <c r="G11" s="309"/>
      <c r="H11" s="309"/>
      <c r="I11" s="309"/>
      <c r="J11" s="309"/>
      <c r="K11" s="309"/>
      <c r="L11" s="309"/>
      <c r="M11" s="310"/>
    </row>
    <row r="12" spans="1:27" ht="15" customHeight="1" x14ac:dyDescent="0.25">
      <c r="A12" s="317" t="s">
        <v>102</v>
      </c>
      <c r="B12" s="166"/>
      <c r="C12" s="166"/>
      <c r="D12" s="318">
        <f>SUM('Option Comparison Costs'!E12:H12)</f>
        <v>0</v>
      </c>
      <c r="E12" s="319"/>
      <c r="F12" s="322" t="s">
        <v>103</v>
      </c>
      <c r="G12" s="323"/>
      <c r="H12" s="323"/>
      <c r="I12" s="323"/>
      <c r="J12" s="143"/>
      <c r="K12" s="143"/>
      <c r="L12" s="320">
        <f>'Option Comparison Costs'!L12</f>
        <v>0</v>
      </c>
      <c r="M12" s="321"/>
      <c r="O12" s="219"/>
      <c r="P12" s="219"/>
      <c r="Q12" s="219"/>
      <c r="R12" s="219"/>
      <c r="S12" s="219"/>
      <c r="T12" s="219"/>
      <c r="U12" s="219"/>
      <c r="V12" s="219"/>
      <c r="W12" s="219"/>
      <c r="X12" s="219"/>
      <c r="Y12" s="219"/>
      <c r="Z12" s="219"/>
      <c r="AA12" s="219"/>
    </row>
    <row r="13" spans="1:27" ht="6.75" customHeight="1" x14ac:dyDescent="0.25">
      <c r="A13" s="308"/>
      <c r="B13" s="309"/>
      <c r="C13" s="309"/>
      <c r="D13" s="309"/>
      <c r="E13" s="309"/>
      <c r="F13" s="309"/>
      <c r="G13" s="309"/>
      <c r="H13" s="309"/>
      <c r="I13" s="309"/>
      <c r="J13" s="309"/>
      <c r="K13" s="309"/>
      <c r="L13" s="309"/>
      <c r="M13" s="310"/>
    </row>
    <row r="14" spans="1:27" ht="14.45" customHeight="1" x14ac:dyDescent="0.25">
      <c r="A14" s="317" t="s">
        <v>104</v>
      </c>
      <c r="B14" s="166"/>
      <c r="C14" s="166"/>
      <c r="D14" s="318">
        <f>'Option Comparison Costs'!E14</f>
        <v>0</v>
      </c>
      <c r="E14" s="324"/>
      <c r="F14" s="323" t="s">
        <v>17</v>
      </c>
      <c r="G14" s="323"/>
      <c r="H14" s="323"/>
      <c r="I14" s="323"/>
      <c r="J14" s="143"/>
      <c r="K14" s="143"/>
      <c r="L14" s="320">
        <f>'Option Comparison Costs'!L14</f>
        <v>0</v>
      </c>
      <c r="M14" s="321"/>
      <c r="O14" s="219"/>
      <c r="P14" s="219"/>
      <c r="Q14" s="219"/>
      <c r="R14" s="219"/>
      <c r="S14" s="219"/>
      <c r="T14" s="219"/>
      <c r="U14" s="219"/>
      <c r="V14" s="219"/>
      <c r="W14" s="219"/>
      <c r="X14" s="219"/>
      <c r="Y14" s="219"/>
      <c r="Z14" s="219"/>
      <c r="AA14" s="219"/>
    </row>
    <row r="15" spans="1:27" ht="13.5" thickBot="1" x14ac:dyDescent="0.3">
      <c r="A15" s="108"/>
      <c r="B15" s="109"/>
      <c r="C15" s="109"/>
      <c r="D15" s="109"/>
      <c r="E15" s="109"/>
      <c r="F15" s="109"/>
      <c r="G15" s="109"/>
      <c r="H15" s="109"/>
      <c r="I15" s="109"/>
      <c r="J15" s="109"/>
      <c r="K15" s="109"/>
      <c r="L15" s="109"/>
      <c r="M15" s="110"/>
    </row>
    <row r="16" spans="1:27" s="2" customFormat="1" ht="15" x14ac:dyDescent="0.25">
      <c r="A16" s="111">
        <v>1</v>
      </c>
      <c r="B16" s="112" t="s">
        <v>112</v>
      </c>
      <c r="C16" s="113"/>
      <c r="D16" s="113"/>
      <c r="E16" s="113"/>
      <c r="F16" s="113"/>
      <c r="G16" s="113"/>
      <c r="H16" s="113"/>
      <c r="I16" s="152" t="s">
        <v>130</v>
      </c>
      <c r="J16" s="152" t="s">
        <v>131</v>
      </c>
      <c r="K16" s="153" t="s">
        <v>132</v>
      </c>
      <c r="L16" s="325" t="s">
        <v>133</v>
      </c>
      <c r="M16" s="326"/>
    </row>
    <row r="17" spans="1:27" ht="15" customHeight="1" x14ac:dyDescent="0.25">
      <c r="A17" s="67"/>
      <c r="B17" s="4">
        <v>1.1000000000000001</v>
      </c>
      <c r="C17" s="295" t="s">
        <v>105</v>
      </c>
      <c r="D17" s="296"/>
      <c r="E17" s="297"/>
      <c r="F17" s="298">
        <v>1</v>
      </c>
      <c r="G17" s="298"/>
      <c r="H17" s="107" t="s">
        <v>41</v>
      </c>
      <c r="I17" s="118">
        <f>SUM('Option Nr 1'!K44:L44)</f>
        <v>0</v>
      </c>
      <c r="J17" s="155">
        <v>23</v>
      </c>
      <c r="K17" s="151">
        <f>I17/100*J17</f>
        <v>0</v>
      </c>
      <c r="L17" s="306">
        <f>K17+I17</f>
        <v>0</v>
      </c>
      <c r="M17" s="307"/>
      <c r="O17" s="219"/>
      <c r="P17" s="219"/>
      <c r="Q17" s="219"/>
      <c r="R17" s="219"/>
      <c r="S17" s="219"/>
      <c r="T17" s="219"/>
      <c r="U17" s="219"/>
      <c r="V17" s="219"/>
      <c r="W17" s="219"/>
      <c r="X17" s="219"/>
      <c r="Y17" s="219"/>
      <c r="Z17" s="219"/>
      <c r="AA17" s="219"/>
    </row>
    <row r="18" spans="1:27" ht="15" customHeight="1" x14ac:dyDescent="0.25">
      <c r="A18" s="67"/>
      <c r="B18" s="4">
        <v>1.2</v>
      </c>
      <c r="C18" s="295" t="s">
        <v>94</v>
      </c>
      <c r="D18" s="296"/>
      <c r="E18" s="297"/>
      <c r="F18" s="298">
        <v>1</v>
      </c>
      <c r="G18" s="298"/>
      <c r="H18" s="107" t="s">
        <v>41</v>
      </c>
      <c r="I18" s="118">
        <f>SUM('Option Nr 1'!K45:L45)</f>
        <v>0</v>
      </c>
      <c r="J18" s="155">
        <v>23</v>
      </c>
      <c r="K18" s="151">
        <f t="shared" ref="K18:K29" si="0">I18/100*J18</f>
        <v>0</v>
      </c>
      <c r="L18" s="306">
        <f t="shared" ref="L18:L29" si="1">K18+I18</f>
        <v>0</v>
      </c>
      <c r="M18" s="307"/>
      <c r="O18" s="219"/>
      <c r="P18" s="219"/>
      <c r="Q18" s="219"/>
      <c r="R18" s="219"/>
      <c r="S18" s="219"/>
      <c r="T18" s="219"/>
      <c r="U18" s="219"/>
      <c r="V18" s="219"/>
      <c r="W18" s="219"/>
      <c r="X18" s="219"/>
      <c r="Y18" s="219"/>
      <c r="Z18" s="219"/>
      <c r="AA18" s="219"/>
    </row>
    <row r="19" spans="1:27" ht="15" customHeight="1" x14ac:dyDescent="0.25">
      <c r="A19" s="67"/>
      <c r="B19" s="4">
        <v>1.3</v>
      </c>
      <c r="C19" s="295" t="s">
        <v>95</v>
      </c>
      <c r="D19" s="296"/>
      <c r="E19" s="297"/>
      <c r="F19" s="298">
        <v>1</v>
      </c>
      <c r="G19" s="298"/>
      <c r="H19" s="107" t="s">
        <v>41</v>
      </c>
      <c r="I19" s="118">
        <f>SUM('Option Nr 1'!K46:L46)</f>
        <v>0</v>
      </c>
      <c r="J19" s="155">
        <v>23</v>
      </c>
      <c r="K19" s="151">
        <f t="shared" si="0"/>
        <v>0</v>
      </c>
      <c r="L19" s="306">
        <f t="shared" si="1"/>
        <v>0</v>
      </c>
      <c r="M19" s="307"/>
      <c r="O19" s="219"/>
      <c r="P19" s="219"/>
      <c r="Q19" s="219"/>
      <c r="R19" s="219"/>
      <c r="S19" s="219"/>
      <c r="T19" s="219"/>
      <c r="U19" s="219"/>
      <c r="V19" s="219"/>
      <c r="W19" s="219"/>
      <c r="X19" s="219"/>
      <c r="Y19" s="219"/>
      <c r="Z19" s="219"/>
      <c r="AA19" s="219"/>
    </row>
    <row r="20" spans="1:27" ht="15" customHeight="1" x14ac:dyDescent="0.25">
      <c r="A20" s="67"/>
      <c r="B20" s="4">
        <v>1.4</v>
      </c>
      <c r="C20" s="295" t="s">
        <v>96</v>
      </c>
      <c r="D20" s="296"/>
      <c r="E20" s="297"/>
      <c r="F20" s="298">
        <v>1</v>
      </c>
      <c r="G20" s="298"/>
      <c r="H20" s="107" t="s">
        <v>41</v>
      </c>
      <c r="I20" s="118">
        <f>SUM('Option Nr 1'!K47:L47)</f>
        <v>0</v>
      </c>
      <c r="J20" s="155">
        <v>23</v>
      </c>
      <c r="K20" s="151">
        <f t="shared" si="0"/>
        <v>0</v>
      </c>
      <c r="L20" s="306">
        <f t="shared" si="1"/>
        <v>0</v>
      </c>
      <c r="M20" s="307"/>
      <c r="O20" s="219"/>
      <c r="P20" s="219"/>
      <c r="Q20" s="219"/>
      <c r="R20" s="219"/>
      <c r="S20" s="219"/>
      <c r="T20" s="219"/>
      <c r="U20" s="219"/>
      <c r="V20" s="219"/>
      <c r="W20" s="219"/>
      <c r="X20" s="219"/>
      <c r="Y20" s="219"/>
      <c r="Z20" s="219"/>
      <c r="AA20" s="219"/>
    </row>
    <row r="21" spans="1:27" ht="15" customHeight="1" x14ac:dyDescent="0.25">
      <c r="A21" s="67"/>
      <c r="B21" s="4">
        <v>1.5</v>
      </c>
      <c r="C21" s="295" t="s">
        <v>97</v>
      </c>
      <c r="D21" s="296"/>
      <c r="E21" s="297"/>
      <c r="F21" s="298">
        <v>1</v>
      </c>
      <c r="G21" s="298"/>
      <c r="H21" s="107" t="s">
        <v>41</v>
      </c>
      <c r="I21" s="118">
        <f>SUM('Option Nr 1'!K48:L48)</f>
        <v>0</v>
      </c>
      <c r="J21" s="155">
        <v>23</v>
      </c>
      <c r="K21" s="151">
        <f t="shared" si="0"/>
        <v>0</v>
      </c>
      <c r="L21" s="306">
        <f t="shared" si="1"/>
        <v>0</v>
      </c>
      <c r="M21" s="307"/>
      <c r="O21" s="219"/>
      <c r="P21" s="219"/>
      <c r="Q21" s="219"/>
      <c r="R21" s="219"/>
      <c r="S21" s="219"/>
      <c r="T21" s="219"/>
      <c r="U21" s="219"/>
      <c r="V21" s="219"/>
      <c r="W21" s="219"/>
      <c r="X21" s="219"/>
      <c r="Y21" s="219"/>
      <c r="Z21" s="219"/>
      <c r="AA21" s="219"/>
    </row>
    <row r="22" spans="1:27" ht="15" customHeight="1" x14ac:dyDescent="0.25">
      <c r="A22" s="67"/>
      <c r="B22" s="4">
        <v>1.6</v>
      </c>
      <c r="C22" s="295" t="s">
        <v>98</v>
      </c>
      <c r="D22" s="296"/>
      <c r="E22" s="297"/>
      <c r="F22" s="298">
        <v>1</v>
      </c>
      <c r="G22" s="298"/>
      <c r="H22" s="107" t="s">
        <v>41</v>
      </c>
      <c r="I22" s="118">
        <f>SUM('Option Nr 1'!K49:L49)</f>
        <v>0</v>
      </c>
      <c r="J22" s="155">
        <v>23</v>
      </c>
      <c r="K22" s="151">
        <f t="shared" si="0"/>
        <v>0</v>
      </c>
      <c r="L22" s="306">
        <f t="shared" si="1"/>
        <v>0</v>
      </c>
      <c r="M22" s="307"/>
      <c r="O22" s="219"/>
      <c r="P22" s="219"/>
      <c r="Q22" s="219"/>
      <c r="R22" s="219"/>
      <c r="S22" s="219"/>
      <c r="T22" s="219"/>
      <c r="U22" s="219"/>
      <c r="V22" s="219"/>
      <c r="W22" s="219"/>
      <c r="X22" s="219"/>
      <c r="Y22" s="219"/>
      <c r="Z22" s="219"/>
      <c r="AA22" s="219"/>
    </row>
    <row r="23" spans="1:27" ht="15" customHeight="1" x14ac:dyDescent="0.25">
      <c r="A23" s="67"/>
      <c r="B23" s="140">
        <v>1.7</v>
      </c>
      <c r="C23" s="295" t="s">
        <v>99</v>
      </c>
      <c r="D23" s="296"/>
      <c r="E23" s="297"/>
      <c r="F23" s="298">
        <v>1</v>
      </c>
      <c r="G23" s="298"/>
      <c r="H23" s="142" t="s">
        <v>41</v>
      </c>
      <c r="I23" s="118">
        <f>SUM('Option Nr 1'!K50:L50)</f>
        <v>0</v>
      </c>
      <c r="J23" s="155">
        <v>23</v>
      </c>
      <c r="K23" s="151">
        <f t="shared" si="0"/>
        <v>0</v>
      </c>
      <c r="L23" s="306">
        <f t="shared" si="1"/>
        <v>0</v>
      </c>
      <c r="M23" s="307"/>
      <c r="O23" s="219"/>
      <c r="P23" s="219"/>
      <c r="Q23" s="219"/>
      <c r="R23" s="219"/>
      <c r="S23" s="219"/>
      <c r="T23" s="219"/>
      <c r="U23" s="219"/>
      <c r="V23" s="219"/>
      <c r="W23" s="219"/>
      <c r="X23" s="219"/>
      <c r="Y23" s="219"/>
      <c r="Z23" s="219"/>
      <c r="AA23" s="219"/>
    </row>
    <row r="24" spans="1:27" ht="15" customHeight="1" x14ac:dyDescent="0.25">
      <c r="A24" s="67"/>
      <c r="B24" s="140">
        <v>1.8</v>
      </c>
      <c r="C24" s="295" t="s">
        <v>134</v>
      </c>
      <c r="D24" s="296"/>
      <c r="E24" s="297"/>
      <c r="F24" s="298">
        <v>1</v>
      </c>
      <c r="G24" s="298"/>
      <c r="H24" s="142" t="s">
        <v>41</v>
      </c>
      <c r="I24" s="118">
        <f>SUM('Option Nr 1'!K51:L51)</f>
        <v>0</v>
      </c>
      <c r="J24" s="155">
        <v>13.5</v>
      </c>
      <c r="K24" s="151">
        <f t="shared" si="0"/>
        <v>0</v>
      </c>
      <c r="L24" s="306">
        <f>K24+I24</f>
        <v>0</v>
      </c>
      <c r="M24" s="307"/>
      <c r="O24" s="219"/>
      <c r="P24" s="219"/>
      <c r="Q24" s="219"/>
      <c r="R24" s="219"/>
      <c r="S24" s="219"/>
      <c r="T24" s="219"/>
      <c r="U24" s="219"/>
      <c r="V24" s="219"/>
      <c r="W24" s="219"/>
      <c r="X24" s="219"/>
      <c r="Y24" s="219"/>
      <c r="Z24" s="219"/>
      <c r="AA24" s="219"/>
    </row>
    <row r="25" spans="1:27" ht="15" customHeight="1" x14ac:dyDescent="0.25">
      <c r="A25" s="67"/>
      <c r="B25" s="140">
        <v>1.9</v>
      </c>
      <c r="C25" s="295" t="s">
        <v>135</v>
      </c>
      <c r="D25" s="296"/>
      <c r="E25" s="297"/>
      <c r="F25" s="298">
        <v>1</v>
      </c>
      <c r="G25" s="298"/>
      <c r="H25" s="142" t="s">
        <v>41</v>
      </c>
      <c r="I25" s="118">
        <f>SUM('Option Nr 1'!K52:L52)</f>
        <v>0</v>
      </c>
      <c r="J25" s="155"/>
      <c r="K25" s="151"/>
      <c r="L25" s="306">
        <f>K25+I25</f>
        <v>0</v>
      </c>
      <c r="M25" s="307"/>
      <c r="O25" s="219"/>
      <c r="P25" s="219"/>
      <c r="Q25" s="219"/>
      <c r="R25" s="219"/>
      <c r="S25" s="219"/>
      <c r="T25" s="219"/>
      <c r="U25" s="219"/>
      <c r="V25" s="219"/>
      <c r="W25" s="219"/>
      <c r="X25" s="219"/>
      <c r="Y25" s="219"/>
      <c r="Z25" s="219"/>
      <c r="AA25" s="219"/>
    </row>
    <row r="26" spans="1:27" ht="15" customHeight="1" x14ac:dyDescent="0.25">
      <c r="A26" s="67"/>
      <c r="B26" s="77">
        <v>1.1000000000000001</v>
      </c>
      <c r="C26" s="295" t="s">
        <v>136</v>
      </c>
      <c r="D26" s="296"/>
      <c r="E26" s="297"/>
      <c r="F26" s="298">
        <v>1</v>
      </c>
      <c r="G26" s="298"/>
      <c r="H26" s="142" t="s">
        <v>41</v>
      </c>
      <c r="I26" s="118">
        <f>SUM('Option Nr 1'!K40:L40)</f>
        <v>0</v>
      </c>
      <c r="J26" s="155">
        <v>13.5</v>
      </c>
      <c r="K26" s="151">
        <f t="shared" si="0"/>
        <v>0</v>
      </c>
      <c r="L26" s="306">
        <f t="shared" si="1"/>
        <v>0</v>
      </c>
      <c r="M26" s="307"/>
      <c r="O26" s="219"/>
      <c r="P26" s="219"/>
      <c r="Q26" s="219"/>
      <c r="R26" s="219"/>
      <c r="S26" s="219"/>
      <c r="T26" s="219"/>
      <c r="U26" s="219"/>
      <c r="V26" s="219"/>
      <c r="W26" s="219"/>
      <c r="X26" s="219"/>
      <c r="Y26" s="219"/>
      <c r="Z26" s="219"/>
      <c r="AA26" s="219"/>
    </row>
    <row r="27" spans="1:27" ht="15" customHeight="1" x14ac:dyDescent="0.25">
      <c r="A27" s="67"/>
      <c r="B27" s="140">
        <v>1.1100000000000001</v>
      </c>
      <c r="C27" s="295" t="s">
        <v>137</v>
      </c>
      <c r="D27" s="296"/>
      <c r="E27" s="297"/>
      <c r="F27" s="298">
        <v>1</v>
      </c>
      <c r="G27" s="298"/>
      <c r="H27" s="142" t="s">
        <v>41</v>
      </c>
      <c r="I27" s="118">
        <f>SUM('Option Nr 1'!K58:L58)</f>
        <v>0</v>
      </c>
      <c r="J27" s="155">
        <v>13.5</v>
      </c>
      <c r="K27" s="151">
        <f t="shared" si="0"/>
        <v>0</v>
      </c>
      <c r="L27" s="306">
        <f t="shared" si="1"/>
        <v>0</v>
      </c>
      <c r="M27" s="307"/>
      <c r="O27" s="219"/>
      <c r="P27" s="219"/>
      <c r="Q27" s="219"/>
      <c r="R27" s="219"/>
      <c r="S27" s="219"/>
      <c r="T27" s="219"/>
      <c r="U27" s="219"/>
      <c r="V27" s="219"/>
      <c r="W27" s="219"/>
      <c r="X27" s="219"/>
      <c r="Y27" s="219"/>
      <c r="Z27" s="219"/>
      <c r="AA27" s="219"/>
    </row>
    <row r="28" spans="1:27" ht="15" customHeight="1" x14ac:dyDescent="0.25">
      <c r="A28" s="67"/>
      <c r="B28" s="140">
        <v>1.1200000000000001</v>
      </c>
      <c r="C28" s="295" t="s">
        <v>138</v>
      </c>
      <c r="D28" s="296"/>
      <c r="E28" s="297"/>
      <c r="F28" s="298">
        <v>1</v>
      </c>
      <c r="G28" s="298"/>
      <c r="H28" s="142" t="s">
        <v>41</v>
      </c>
      <c r="I28" s="118">
        <f>SUM('Option Nr 1'!K59:L59)</f>
        <v>0</v>
      </c>
      <c r="J28" s="155">
        <v>13.5</v>
      </c>
      <c r="K28" s="151">
        <f t="shared" si="0"/>
        <v>0</v>
      </c>
      <c r="L28" s="306">
        <f t="shared" si="1"/>
        <v>0</v>
      </c>
      <c r="M28" s="307"/>
      <c r="O28" s="219"/>
      <c r="P28" s="219"/>
      <c r="Q28" s="219"/>
      <c r="R28" s="219"/>
      <c r="S28" s="219"/>
      <c r="T28" s="219"/>
      <c r="U28" s="219"/>
      <c r="V28" s="219"/>
      <c r="W28" s="219"/>
      <c r="X28" s="219"/>
      <c r="Y28" s="219"/>
      <c r="Z28" s="219"/>
      <c r="AA28" s="219"/>
    </row>
    <row r="29" spans="1:27" ht="15" customHeight="1" x14ac:dyDescent="0.25">
      <c r="A29" s="67"/>
      <c r="B29" s="140">
        <v>1.1299999999999999</v>
      </c>
      <c r="C29" s="295" t="s">
        <v>139</v>
      </c>
      <c r="D29" s="296"/>
      <c r="E29" s="297"/>
      <c r="F29" s="298">
        <v>1</v>
      </c>
      <c r="G29" s="298"/>
      <c r="H29" s="142" t="s">
        <v>41</v>
      </c>
      <c r="I29" s="118">
        <f>SUM('Option Nr 1'!K60:L60)</f>
        <v>0</v>
      </c>
      <c r="J29" s="155">
        <v>13.5</v>
      </c>
      <c r="K29" s="151">
        <f t="shared" si="0"/>
        <v>0</v>
      </c>
      <c r="L29" s="306">
        <f t="shared" si="1"/>
        <v>0</v>
      </c>
      <c r="M29" s="307"/>
      <c r="O29" s="219"/>
      <c r="P29" s="219"/>
      <c r="Q29" s="219"/>
      <c r="R29" s="219"/>
      <c r="S29" s="219"/>
      <c r="T29" s="219"/>
      <c r="U29" s="219"/>
      <c r="V29" s="219"/>
      <c r="W29" s="219"/>
      <c r="X29" s="219"/>
      <c r="Y29" s="219"/>
      <c r="Z29" s="219"/>
      <c r="AA29" s="219"/>
    </row>
    <row r="30" spans="1:27" ht="15" customHeight="1" x14ac:dyDescent="0.25">
      <c r="A30" s="67"/>
      <c r="B30" s="144"/>
      <c r="C30" s="145"/>
      <c r="D30" s="145"/>
      <c r="E30" s="145"/>
      <c r="F30" s="299" t="s">
        <v>140</v>
      </c>
      <c r="G30" s="300"/>
      <c r="H30" s="301"/>
      <c r="I30" s="154">
        <f>SUM(I17:I29)</f>
        <v>0</v>
      </c>
      <c r="J30" s="145"/>
      <c r="K30" s="145"/>
      <c r="L30" s="145"/>
      <c r="M30" s="146"/>
      <c r="O30" s="141"/>
      <c r="P30" s="141"/>
      <c r="Q30" s="141"/>
      <c r="R30" s="141"/>
      <c r="S30" s="141"/>
      <c r="T30" s="141"/>
      <c r="U30" s="141"/>
      <c r="V30" s="141"/>
      <c r="W30" s="141"/>
      <c r="X30" s="141"/>
      <c r="Y30" s="141"/>
      <c r="Z30" s="141"/>
      <c r="AA30" s="141"/>
    </row>
    <row r="31" spans="1:27" ht="6" customHeight="1" x14ac:dyDescent="0.25">
      <c r="A31" s="67"/>
      <c r="B31" s="327"/>
      <c r="C31" s="328"/>
      <c r="D31" s="328"/>
      <c r="E31" s="328"/>
      <c r="F31" s="328"/>
      <c r="G31" s="328"/>
      <c r="H31" s="328"/>
      <c r="I31" s="328"/>
      <c r="J31" s="328"/>
      <c r="K31" s="328"/>
      <c r="L31" s="328"/>
      <c r="M31" s="329"/>
    </row>
    <row r="32" spans="1:27" ht="15" customHeight="1" thickBot="1" x14ac:dyDescent="0.3">
      <c r="A32" s="67"/>
      <c r="B32" s="302" t="s">
        <v>141</v>
      </c>
      <c r="C32" s="303"/>
      <c r="D32" s="303"/>
      <c r="E32" s="303"/>
      <c r="F32" s="303"/>
      <c r="G32" s="303"/>
      <c r="H32" s="303"/>
      <c r="I32" s="303"/>
      <c r="J32" s="304"/>
      <c r="K32" s="305"/>
      <c r="L32" s="330">
        <f>SUM(L15:M30)</f>
        <v>0</v>
      </c>
      <c r="M32" s="331"/>
      <c r="O32" s="294"/>
      <c r="P32" s="294"/>
      <c r="Q32" s="294"/>
      <c r="R32" s="294"/>
      <c r="S32" s="294"/>
      <c r="T32" s="294"/>
      <c r="U32" s="294"/>
      <c r="V32" s="294"/>
      <c r="W32" s="294"/>
      <c r="X32" s="294"/>
      <c r="Y32" s="294"/>
      <c r="Z32" s="294"/>
      <c r="AA32" s="294"/>
    </row>
    <row r="33" spans="1:13" ht="15" customHeight="1" thickBot="1" x14ac:dyDescent="0.3">
      <c r="A33" s="67"/>
      <c r="B33" s="327"/>
      <c r="C33" s="328"/>
      <c r="D33" s="328"/>
      <c r="E33" s="328"/>
      <c r="F33" s="328"/>
      <c r="G33" s="328"/>
      <c r="H33" s="328"/>
      <c r="I33" s="328"/>
      <c r="J33" s="328"/>
      <c r="K33" s="328"/>
      <c r="L33" s="328"/>
      <c r="M33" s="329"/>
    </row>
    <row r="34" spans="1:13" ht="6.75" customHeight="1" x14ac:dyDescent="0.25">
      <c r="A34" s="114"/>
      <c r="B34" s="3"/>
      <c r="C34" s="115"/>
      <c r="D34" s="3"/>
      <c r="E34" s="3"/>
      <c r="F34" s="3"/>
      <c r="G34" s="3"/>
      <c r="H34" s="3"/>
      <c r="I34" s="3"/>
      <c r="J34" s="3"/>
      <c r="K34" s="3"/>
      <c r="L34" s="3"/>
      <c r="M34" s="116"/>
    </row>
    <row r="35" spans="1:13" ht="53.25" customHeight="1" thickBot="1" x14ac:dyDescent="0.3">
      <c r="A35" s="117" t="s">
        <v>56</v>
      </c>
      <c r="B35" s="332" t="s">
        <v>106</v>
      </c>
      <c r="C35" s="332"/>
      <c r="D35" s="332"/>
      <c r="E35" s="332"/>
      <c r="F35" s="332"/>
      <c r="G35" s="332"/>
      <c r="H35" s="332"/>
      <c r="I35" s="332"/>
      <c r="J35" s="332"/>
      <c r="K35" s="332"/>
      <c r="L35" s="332"/>
      <c r="M35" s="333"/>
    </row>
    <row r="36" spans="1:13" ht="11.1" customHeight="1" x14ac:dyDescent="0.25">
      <c r="B36" s="180"/>
      <c r="C36" s="180"/>
      <c r="D36" s="180"/>
      <c r="E36" s="180"/>
      <c r="F36" s="180"/>
      <c r="G36" s="180"/>
      <c r="H36" s="180"/>
      <c r="I36" s="180"/>
      <c r="J36" s="180"/>
      <c r="K36" s="180"/>
      <c r="L36" s="180"/>
      <c r="M36" s="180"/>
    </row>
    <row r="37" spans="1:13" x14ac:dyDescent="0.25">
      <c r="B37" s="180"/>
      <c r="C37" s="180"/>
      <c r="D37" s="180"/>
      <c r="E37" s="180"/>
      <c r="F37" s="180"/>
      <c r="G37" s="180"/>
      <c r="H37" s="180"/>
      <c r="I37" s="180"/>
      <c r="J37" s="180"/>
      <c r="K37" s="180"/>
      <c r="L37" s="180"/>
      <c r="M37" s="180"/>
    </row>
    <row r="38" spans="1:13" ht="12" customHeight="1" x14ac:dyDescent="0.25">
      <c r="B38" s="180"/>
      <c r="C38" s="180"/>
      <c r="D38" s="180"/>
      <c r="E38" s="180"/>
      <c r="F38" s="180"/>
      <c r="G38" s="180"/>
      <c r="H38" s="180"/>
      <c r="I38" s="180"/>
      <c r="J38" s="180"/>
      <c r="K38" s="180"/>
      <c r="L38" s="180"/>
      <c r="M38" s="180"/>
    </row>
  </sheetData>
  <sheetProtection algorithmName="SHA-512" hashValue="QIgJUSdZUne73D8xfhtGlQiEeNXshU/06oeggmKFKCNKqfClScTCLBocMH/Bif10sqviYdKaZyXbxFYNcIaJPw==" saltValue="OeKhQTv1lXFecYwBVi+Scg==" spinCount="100000" sheet="1" selectLockedCells="1"/>
  <mergeCells count="84">
    <mergeCell ref="O19:AA19"/>
    <mergeCell ref="O20:AA20"/>
    <mergeCell ref="O21:AA21"/>
    <mergeCell ref="O22:AA22"/>
    <mergeCell ref="O10:AA10"/>
    <mergeCell ref="O12:AA12"/>
    <mergeCell ref="O14:AA14"/>
    <mergeCell ref="O17:AA17"/>
    <mergeCell ref="O18:AA18"/>
    <mergeCell ref="F25:G25"/>
    <mergeCell ref="C26:E26"/>
    <mergeCell ref="F26:G26"/>
    <mergeCell ref="C27:E27"/>
    <mergeCell ref="B37:M38"/>
    <mergeCell ref="B31:M31"/>
    <mergeCell ref="L32:M32"/>
    <mergeCell ref="B33:M33"/>
    <mergeCell ref="B35:M35"/>
    <mergeCell ref="B36:M36"/>
    <mergeCell ref="C22:E22"/>
    <mergeCell ref="F22:G22"/>
    <mergeCell ref="L22:M22"/>
    <mergeCell ref="C23:E23"/>
    <mergeCell ref="F23:G23"/>
    <mergeCell ref="L23:M23"/>
    <mergeCell ref="C20:E20"/>
    <mergeCell ref="F20:G20"/>
    <mergeCell ref="L20:M20"/>
    <mergeCell ref="C21:E21"/>
    <mergeCell ref="F21:G21"/>
    <mergeCell ref="L21:M21"/>
    <mergeCell ref="C18:E18"/>
    <mergeCell ref="F18:G18"/>
    <mergeCell ref="L18:M18"/>
    <mergeCell ref="C19:E19"/>
    <mergeCell ref="F19:G19"/>
    <mergeCell ref="L19:M19"/>
    <mergeCell ref="A14:C14"/>
    <mergeCell ref="D14:E14"/>
    <mergeCell ref="F14:I14"/>
    <mergeCell ref="L14:M14"/>
    <mergeCell ref="C17:E17"/>
    <mergeCell ref="F17:G17"/>
    <mergeCell ref="L17:M17"/>
    <mergeCell ref="L16:M16"/>
    <mergeCell ref="A13:M13"/>
    <mergeCell ref="A2:M6"/>
    <mergeCell ref="A7:M7"/>
    <mergeCell ref="A8:C8"/>
    <mergeCell ref="D8:M8"/>
    <mergeCell ref="A9:M9"/>
    <mergeCell ref="A10:C10"/>
    <mergeCell ref="D10:E10"/>
    <mergeCell ref="F10:I10"/>
    <mergeCell ref="L10:M10"/>
    <mergeCell ref="A11:M11"/>
    <mergeCell ref="A12:C12"/>
    <mergeCell ref="D12:E12"/>
    <mergeCell ref="F12:I12"/>
    <mergeCell ref="L12:M12"/>
    <mergeCell ref="C29:E29"/>
    <mergeCell ref="F29:G29"/>
    <mergeCell ref="F30:H30"/>
    <mergeCell ref="B32:K32"/>
    <mergeCell ref="L24:M24"/>
    <mergeCell ref="L25:M25"/>
    <mergeCell ref="L26:M26"/>
    <mergeCell ref="L27:M27"/>
    <mergeCell ref="L28:M28"/>
    <mergeCell ref="L29:M29"/>
    <mergeCell ref="F27:G27"/>
    <mergeCell ref="C28:E28"/>
    <mergeCell ref="F28:G28"/>
    <mergeCell ref="C24:E24"/>
    <mergeCell ref="F24:G24"/>
    <mergeCell ref="C25:E25"/>
    <mergeCell ref="O28:AA28"/>
    <mergeCell ref="O29:AA29"/>
    <mergeCell ref="O32:AA32"/>
    <mergeCell ref="O23:AA23"/>
    <mergeCell ref="O24:AA24"/>
    <mergeCell ref="O25:AA25"/>
    <mergeCell ref="O26:AA26"/>
    <mergeCell ref="O27:AA27"/>
  </mergeCells>
  <printOptions horizontalCentered="1" verticalCentered="1"/>
  <pageMargins left="0.59055118110236227" right="0" top="0" bottom="0" header="0" footer="0"/>
  <pageSetup paperSize="9" scale="94" orientation="landscape"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2:Q82"/>
  <sheetViews>
    <sheetView showZeros="0" zoomScale="115" zoomScaleNormal="115" zoomScaleSheetLayoutView="100" workbookViewId="0">
      <selection activeCell="K27" sqref="K27:L27"/>
    </sheetView>
  </sheetViews>
  <sheetFormatPr defaultColWidth="9.140625" defaultRowHeight="12.75" x14ac:dyDescent="0.25"/>
  <cols>
    <col min="1" max="1" width="2.28515625" style="1" customWidth="1"/>
    <col min="2" max="2" width="9.28515625" style="1" customWidth="1"/>
    <col min="3" max="3" width="7" style="1" customWidth="1"/>
    <col min="4" max="4" width="26.42578125" style="1" customWidth="1"/>
    <col min="5" max="6" width="9.140625" style="1"/>
    <col min="7" max="7" width="9.140625" style="1" customWidth="1"/>
    <col min="8" max="8" width="5.42578125" style="1" customWidth="1"/>
    <col min="9" max="9" width="9.140625" style="1"/>
    <col min="10" max="10" width="19" style="1" customWidth="1"/>
    <col min="11" max="12" width="9.140625" style="1"/>
    <col min="13" max="13" width="2.28515625" style="1" customWidth="1"/>
    <col min="14" max="14" width="2.28515625" style="1" hidden="1" customWidth="1"/>
    <col min="15" max="15" width="0" style="134" hidden="1" customWidth="1"/>
    <col min="16" max="16384" width="9.140625" style="1"/>
  </cols>
  <sheetData>
    <row r="2" spans="2:16" ht="15.75" customHeight="1" x14ac:dyDescent="0.25">
      <c r="B2" s="168" t="s">
        <v>58</v>
      </c>
      <c r="C2" s="168"/>
      <c r="D2" s="168"/>
      <c r="E2" s="168"/>
      <c r="F2" s="168"/>
      <c r="G2" s="168"/>
      <c r="H2" s="168"/>
      <c r="I2" s="168"/>
      <c r="J2" s="168"/>
      <c r="K2" s="168"/>
      <c r="L2" s="168"/>
    </row>
    <row r="3" spans="2:16" ht="15" customHeight="1" x14ac:dyDescent="0.25">
      <c r="B3" s="168"/>
      <c r="C3" s="168"/>
      <c r="D3" s="168"/>
      <c r="E3" s="168"/>
      <c r="F3" s="168"/>
      <c r="G3" s="168"/>
      <c r="H3" s="168"/>
      <c r="I3" s="168"/>
      <c r="J3" s="168"/>
      <c r="K3" s="168"/>
      <c r="L3" s="168"/>
    </row>
    <row r="4" spans="2:16" ht="15" customHeight="1" x14ac:dyDescent="0.25">
      <c r="B4" s="168"/>
      <c r="C4" s="168"/>
      <c r="D4" s="168"/>
      <c r="E4" s="168"/>
      <c r="F4" s="168"/>
      <c r="G4" s="168"/>
      <c r="H4" s="168"/>
      <c r="I4" s="168"/>
      <c r="J4" s="168"/>
      <c r="K4" s="168"/>
      <c r="L4" s="168"/>
    </row>
    <row r="5" spans="2:16" ht="15" customHeight="1" x14ac:dyDescent="0.25">
      <c r="B5" s="168"/>
      <c r="C5" s="168"/>
      <c r="D5" s="168"/>
      <c r="E5" s="168"/>
      <c r="F5" s="168"/>
      <c r="G5" s="168"/>
      <c r="H5" s="168"/>
      <c r="I5" s="168"/>
      <c r="J5" s="168"/>
      <c r="K5" s="168"/>
      <c r="L5" s="168"/>
    </row>
    <row r="6" spans="2:16" ht="6" customHeight="1" x14ac:dyDescent="0.25">
      <c r="B6" s="168"/>
      <c r="C6" s="168"/>
      <c r="D6" s="168"/>
      <c r="E6" s="168"/>
      <c r="F6" s="168"/>
      <c r="G6" s="168"/>
      <c r="H6" s="168"/>
      <c r="I6" s="168"/>
      <c r="J6" s="168"/>
      <c r="K6" s="168"/>
      <c r="L6" s="168"/>
    </row>
    <row r="7" spans="2:16" ht="31.5" customHeight="1" thickBot="1" x14ac:dyDescent="0.3">
      <c r="B7" s="180" t="s">
        <v>87</v>
      </c>
      <c r="C7" s="180"/>
      <c r="D7" s="180"/>
      <c r="E7" s="180"/>
      <c r="F7" s="180"/>
      <c r="G7" s="180"/>
      <c r="H7" s="180"/>
      <c r="I7" s="180"/>
      <c r="J7" s="180"/>
      <c r="K7" s="180"/>
      <c r="L7" s="180"/>
    </row>
    <row r="8" spans="2:16" ht="15" customHeight="1" x14ac:dyDescent="0.25">
      <c r="B8" s="184" t="s">
        <v>61</v>
      </c>
      <c r="C8" s="185"/>
      <c r="D8" s="185"/>
      <c r="E8" s="104">
        <v>0</v>
      </c>
      <c r="F8" s="285"/>
      <c r="G8" s="285"/>
      <c r="H8" s="285"/>
      <c r="I8" s="285"/>
      <c r="J8" s="285"/>
      <c r="K8" s="285"/>
      <c r="L8" s="286"/>
      <c r="P8" s="129"/>
    </row>
    <row r="9" spans="2:16" ht="15" customHeight="1" thickBot="1" x14ac:dyDescent="0.3">
      <c r="B9" s="290" t="s">
        <v>85</v>
      </c>
      <c r="C9" s="291"/>
      <c r="D9" s="292"/>
      <c r="E9" s="287">
        <v>0</v>
      </c>
      <c r="F9" s="288"/>
      <c r="G9" s="288"/>
      <c r="H9" s="288"/>
      <c r="I9" s="288"/>
      <c r="J9" s="288"/>
      <c r="K9" s="288"/>
      <c r="L9" s="289"/>
      <c r="P9" s="129"/>
    </row>
    <row r="10" spans="2:16" x14ac:dyDescent="0.25">
      <c r="B10" s="74" t="s">
        <v>8</v>
      </c>
      <c r="C10" s="11"/>
      <c r="D10" s="11"/>
      <c r="E10" s="11"/>
      <c r="F10" s="11"/>
      <c r="G10" s="11"/>
      <c r="H10" s="11"/>
      <c r="I10" s="11"/>
      <c r="J10" s="11"/>
      <c r="K10" s="11"/>
      <c r="L10" s="12"/>
      <c r="O10" s="134">
        <v>1</v>
      </c>
      <c r="P10" s="129"/>
    </row>
    <row r="11" spans="2:16" ht="6.75" customHeight="1" x14ac:dyDescent="0.25">
      <c r="B11" s="45"/>
      <c r="L11" s="15"/>
      <c r="O11" s="134">
        <v>2</v>
      </c>
      <c r="P11" s="129"/>
    </row>
    <row r="12" spans="2:16" ht="13.15" customHeight="1" x14ac:dyDescent="0.25">
      <c r="B12" s="157" t="s">
        <v>28</v>
      </c>
      <c r="C12" s="271"/>
      <c r="D12" s="271"/>
      <c r="E12" s="272">
        <v>0</v>
      </c>
      <c r="F12" s="278"/>
      <c r="G12" s="177" t="s">
        <v>9</v>
      </c>
      <c r="H12" s="177"/>
      <c r="I12" s="177"/>
      <c r="J12" s="178">
        <v>0</v>
      </c>
      <c r="K12" s="283"/>
      <c r="L12" s="284"/>
      <c r="O12" s="134">
        <v>3</v>
      </c>
      <c r="P12" s="129"/>
    </row>
    <row r="13" spans="2:16" ht="6.75" customHeight="1" x14ac:dyDescent="0.25">
      <c r="B13" s="275"/>
      <c r="C13" s="276"/>
      <c r="D13" s="276"/>
      <c r="E13" s="276"/>
      <c r="F13" s="276"/>
      <c r="G13" s="276"/>
      <c r="H13" s="276"/>
      <c r="I13" s="276"/>
      <c r="J13" s="276"/>
      <c r="K13" s="276"/>
      <c r="L13" s="277"/>
      <c r="O13" s="134">
        <v>4</v>
      </c>
      <c r="P13" s="129"/>
    </row>
    <row r="14" spans="2:16" ht="27" customHeight="1" x14ac:dyDescent="0.25">
      <c r="B14" s="157" t="s">
        <v>10</v>
      </c>
      <c r="C14" s="271"/>
      <c r="D14" s="271"/>
      <c r="E14" s="272">
        <v>0</v>
      </c>
      <c r="F14" s="278"/>
      <c r="G14" s="176" t="s">
        <v>62</v>
      </c>
      <c r="H14" s="177"/>
      <c r="I14" s="160"/>
      <c r="J14" s="273">
        <v>1</v>
      </c>
      <c r="K14" s="273"/>
      <c r="L14" s="274"/>
      <c r="O14" s="134">
        <v>5</v>
      </c>
      <c r="P14" s="137"/>
    </row>
    <row r="15" spans="2:16" ht="6.75" customHeight="1" x14ac:dyDescent="0.25">
      <c r="B15" s="275"/>
      <c r="C15" s="276"/>
      <c r="D15" s="276"/>
      <c r="E15" s="276"/>
      <c r="F15" s="276"/>
      <c r="G15" s="276"/>
      <c r="H15" s="276"/>
      <c r="I15" s="276"/>
      <c r="J15" s="276"/>
      <c r="K15" s="276"/>
      <c r="L15" s="277"/>
      <c r="P15" s="129"/>
    </row>
    <row r="16" spans="2:16" ht="15" customHeight="1" x14ac:dyDescent="0.25">
      <c r="B16" s="157" t="s">
        <v>29</v>
      </c>
      <c r="C16" s="271"/>
      <c r="D16" s="271"/>
      <c r="E16" s="272">
        <v>0</v>
      </c>
      <c r="F16" s="278"/>
      <c r="G16" s="271" t="s">
        <v>30</v>
      </c>
      <c r="H16" s="271"/>
      <c r="I16" s="271"/>
      <c r="J16" s="272"/>
      <c r="K16" s="273"/>
      <c r="L16" s="274"/>
      <c r="P16" s="148"/>
    </row>
    <row r="17" spans="2:16" ht="6.75" customHeight="1" x14ac:dyDescent="0.25">
      <c r="B17" s="275"/>
      <c r="C17" s="276"/>
      <c r="D17" s="276"/>
      <c r="E17" s="276"/>
      <c r="F17" s="276"/>
      <c r="G17" s="276"/>
      <c r="H17" s="276"/>
      <c r="I17" s="276"/>
      <c r="J17" s="276"/>
      <c r="K17" s="276"/>
      <c r="L17" s="277"/>
      <c r="P17" s="129"/>
    </row>
    <row r="18" spans="2:16" ht="15" x14ac:dyDescent="0.25">
      <c r="B18" s="157" t="s">
        <v>31</v>
      </c>
      <c r="C18" s="271"/>
      <c r="D18" s="271"/>
      <c r="E18" s="282">
        <v>0</v>
      </c>
      <c r="F18" s="278"/>
      <c r="G18" s="271" t="s">
        <v>32</v>
      </c>
      <c r="H18" s="271"/>
      <c r="I18" s="271"/>
      <c r="J18" s="272">
        <v>0</v>
      </c>
      <c r="K18" s="278"/>
      <c r="L18" s="75" t="s">
        <v>33</v>
      </c>
      <c r="O18" s="135"/>
      <c r="P18" s="147"/>
    </row>
    <row r="19" spans="2:16" ht="6.75" customHeight="1" x14ac:dyDescent="0.25">
      <c r="B19" s="275"/>
      <c r="C19" s="276"/>
      <c r="D19" s="276"/>
      <c r="E19" s="276"/>
      <c r="F19" s="276"/>
      <c r="G19" s="276"/>
      <c r="H19" s="276"/>
      <c r="I19" s="276"/>
      <c r="J19" s="276"/>
      <c r="K19" s="276"/>
      <c r="L19" s="277"/>
    </row>
    <row r="20" spans="2:16" ht="14.45" customHeight="1" x14ac:dyDescent="0.25">
      <c r="B20" s="157" t="s">
        <v>26</v>
      </c>
      <c r="C20" s="271"/>
      <c r="D20" s="271"/>
      <c r="E20" s="272" t="s">
        <v>124</v>
      </c>
      <c r="F20" s="273"/>
      <c r="G20" s="273"/>
      <c r="H20" s="273"/>
      <c r="I20" s="273"/>
      <c r="J20" s="273"/>
      <c r="K20" s="273"/>
      <c r="L20" s="274"/>
      <c r="O20" s="135"/>
    </row>
    <row r="21" spans="2:16" ht="6.75" customHeight="1" thickBot="1" x14ac:dyDescent="0.3">
      <c r="B21" s="279"/>
      <c r="C21" s="280"/>
      <c r="D21" s="280"/>
      <c r="E21" s="280"/>
      <c r="F21" s="280"/>
      <c r="G21" s="280"/>
      <c r="H21" s="280"/>
      <c r="I21" s="280"/>
      <c r="J21" s="280"/>
      <c r="K21" s="280"/>
      <c r="L21" s="281"/>
    </row>
    <row r="22" spans="2:16" s="2" customFormat="1" x14ac:dyDescent="0.25">
      <c r="B22" s="268">
        <v>1</v>
      </c>
      <c r="C22" s="269" t="s">
        <v>84</v>
      </c>
      <c r="D22" s="269"/>
      <c r="E22" s="269"/>
      <c r="F22" s="269"/>
      <c r="G22" s="269"/>
      <c r="H22" s="269"/>
      <c r="I22" s="269"/>
      <c r="J22" s="269"/>
      <c r="K22" s="269"/>
      <c r="L22" s="270"/>
      <c r="O22" s="134"/>
    </row>
    <row r="23" spans="2:16" x14ac:dyDescent="0.25">
      <c r="B23" s="268"/>
      <c r="C23" s="76" t="s">
        <v>34</v>
      </c>
      <c r="D23" s="263" t="s">
        <v>35</v>
      </c>
      <c r="E23" s="263"/>
      <c r="F23" s="263"/>
      <c r="G23" s="263"/>
      <c r="H23" s="263"/>
      <c r="I23" s="263"/>
      <c r="J23" s="263"/>
      <c r="K23" s="251" t="s">
        <v>36</v>
      </c>
      <c r="L23" s="252"/>
    </row>
    <row r="24" spans="2:16" ht="15" customHeight="1" x14ac:dyDescent="0.25">
      <c r="B24" s="268"/>
      <c r="C24" s="263" t="s">
        <v>37</v>
      </c>
      <c r="D24" s="263"/>
      <c r="E24" s="263"/>
      <c r="F24" s="263"/>
      <c r="G24" s="263"/>
      <c r="H24" s="263"/>
      <c r="I24" s="263"/>
      <c r="J24" s="263"/>
      <c r="K24" s="263"/>
      <c r="L24" s="264"/>
    </row>
    <row r="25" spans="2:16" x14ac:dyDescent="0.25">
      <c r="B25" s="268"/>
      <c r="C25" s="4">
        <v>1.1000000000000001</v>
      </c>
      <c r="D25" s="214" t="s">
        <v>65</v>
      </c>
      <c r="E25" s="214"/>
      <c r="F25" s="214"/>
      <c r="G25" s="214"/>
      <c r="H25" s="214"/>
      <c r="I25" s="214"/>
      <c r="J25" s="214"/>
      <c r="K25" s="266">
        <v>0</v>
      </c>
      <c r="L25" s="267"/>
    </row>
    <row r="26" spans="2:16" x14ac:dyDescent="0.25">
      <c r="B26" s="268"/>
      <c r="C26" s="4">
        <v>1.2</v>
      </c>
      <c r="D26" s="214" t="s">
        <v>66</v>
      </c>
      <c r="E26" s="214"/>
      <c r="F26" s="214"/>
      <c r="G26" s="214"/>
      <c r="H26" s="214"/>
      <c r="I26" s="214"/>
      <c r="J26" s="214"/>
      <c r="K26" s="266">
        <v>0</v>
      </c>
      <c r="L26" s="267"/>
    </row>
    <row r="27" spans="2:16" x14ac:dyDescent="0.25">
      <c r="B27" s="268"/>
      <c r="C27" s="4">
        <v>1.3</v>
      </c>
      <c r="D27" s="214" t="s">
        <v>67</v>
      </c>
      <c r="E27" s="214"/>
      <c r="F27" s="214"/>
      <c r="G27" s="214"/>
      <c r="H27" s="214"/>
      <c r="I27" s="214"/>
      <c r="J27" s="214"/>
      <c r="K27" s="266">
        <v>0</v>
      </c>
      <c r="L27" s="267"/>
    </row>
    <row r="28" spans="2:16" x14ac:dyDescent="0.25">
      <c r="B28" s="268"/>
      <c r="C28" s="4">
        <v>1.4</v>
      </c>
      <c r="D28" s="214" t="s">
        <v>68</v>
      </c>
      <c r="E28" s="214"/>
      <c r="F28" s="214"/>
      <c r="G28" s="214"/>
      <c r="H28" s="214"/>
      <c r="I28" s="214"/>
      <c r="J28" s="214"/>
      <c r="K28" s="266">
        <v>0</v>
      </c>
      <c r="L28" s="267"/>
    </row>
    <row r="29" spans="2:16" x14ac:dyDescent="0.25">
      <c r="B29" s="268"/>
      <c r="C29" s="4">
        <v>1.5</v>
      </c>
      <c r="D29" s="214" t="s">
        <v>69</v>
      </c>
      <c r="E29" s="214"/>
      <c r="F29" s="214"/>
      <c r="G29" s="214"/>
      <c r="H29" s="214"/>
      <c r="I29" s="214"/>
      <c r="J29" s="214"/>
      <c r="K29" s="266">
        <v>0</v>
      </c>
      <c r="L29" s="267"/>
    </row>
    <row r="30" spans="2:16" x14ac:dyDescent="0.25">
      <c r="B30" s="268"/>
      <c r="C30" s="4">
        <v>1.6</v>
      </c>
      <c r="D30" s="214" t="s">
        <v>70</v>
      </c>
      <c r="E30" s="214"/>
      <c r="F30" s="214"/>
      <c r="G30" s="214"/>
      <c r="H30" s="214"/>
      <c r="I30" s="214"/>
      <c r="J30" s="214"/>
      <c r="K30" s="266">
        <v>0</v>
      </c>
      <c r="L30" s="267"/>
    </row>
    <row r="31" spans="2:16" x14ac:dyDescent="0.25">
      <c r="B31" s="268"/>
      <c r="C31" s="4">
        <v>1.7</v>
      </c>
      <c r="D31" s="214" t="s">
        <v>71</v>
      </c>
      <c r="E31" s="214"/>
      <c r="F31" s="214"/>
      <c r="G31" s="214"/>
      <c r="H31" s="214"/>
      <c r="I31" s="214"/>
      <c r="J31" s="214"/>
      <c r="K31" s="266">
        <v>0</v>
      </c>
      <c r="L31" s="267"/>
    </row>
    <row r="32" spans="2:16" ht="13.15" customHeight="1" x14ac:dyDescent="0.25">
      <c r="B32" s="268"/>
      <c r="C32" s="4">
        <v>1.8</v>
      </c>
      <c r="D32" s="214" t="s">
        <v>79</v>
      </c>
      <c r="E32" s="214"/>
      <c r="F32" s="214"/>
      <c r="G32" s="214"/>
      <c r="H32" s="214"/>
      <c r="I32" s="214"/>
      <c r="J32" s="214"/>
      <c r="K32" s="266">
        <v>0</v>
      </c>
      <c r="L32" s="267"/>
    </row>
    <row r="33" spans="2:15" ht="15" customHeight="1" x14ac:dyDescent="0.25">
      <c r="B33" s="268"/>
      <c r="C33" s="4">
        <v>1.9</v>
      </c>
      <c r="D33" s="214" t="s">
        <v>73</v>
      </c>
      <c r="E33" s="214"/>
      <c r="F33" s="214"/>
      <c r="G33" s="214"/>
      <c r="H33" s="214"/>
      <c r="I33" s="214"/>
      <c r="J33" s="214"/>
      <c r="K33" s="266">
        <v>0</v>
      </c>
      <c r="L33" s="267"/>
    </row>
    <row r="34" spans="2:15" ht="13.15" customHeight="1" x14ac:dyDescent="0.25">
      <c r="B34" s="268"/>
      <c r="C34" s="77">
        <v>1.1000000000000001</v>
      </c>
      <c r="D34" s="214" t="s">
        <v>80</v>
      </c>
      <c r="E34" s="214"/>
      <c r="F34" s="214"/>
      <c r="G34" s="214"/>
      <c r="H34" s="214"/>
      <c r="I34" s="214"/>
      <c r="J34" s="214"/>
      <c r="K34" s="266">
        <v>0</v>
      </c>
      <c r="L34" s="267"/>
    </row>
    <row r="35" spans="2:15" x14ac:dyDescent="0.25">
      <c r="B35" s="268"/>
      <c r="C35" s="4">
        <v>1.1100000000000001</v>
      </c>
      <c r="D35" s="214" t="s">
        <v>75</v>
      </c>
      <c r="E35" s="214"/>
      <c r="F35" s="214"/>
      <c r="G35" s="214"/>
      <c r="H35" s="214"/>
      <c r="I35" s="214"/>
      <c r="J35" s="214"/>
      <c r="K35" s="266">
        <v>0</v>
      </c>
      <c r="L35" s="267"/>
    </row>
    <row r="36" spans="2:15" ht="15" customHeight="1" x14ac:dyDescent="0.25">
      <c r="B36" s="268"/>
      <c r="C36" s="4">
        <v>1.1200000000000001</v>
      </c>
      <c r="D36" s="214" t="s">
        <v>76</v>
      </c>
      <c r="E36" s="214"/>
      <c r="F36" s="214"/>
      <c r="G36" s="214"/>
      <c r="H36" s="214"/>
      <c r="I36" s="214"/>
      <c r="J36" s="214"/>
      <c r="K36" s="266">
        <v>0</v>
      </c>
      <c r="L36" s="267"/>
      <c r="O36" s="135"/>
    </row>
    <row r="37" spans="2:15" ht="15" customHeight="1" x14ac:dyDescent="0.25">
      <c r="B37" s="268"/>
      <c r="C37" s="4">
        <v>1.1299999999999999</v>
      </c>
      <c r="D37" s="176" t="s">
        <v>77</v>
      </c>
      <c r="E37" s="177"/>
      <c r="F37" s="177"/>
      <c r="G37" s="177"/>
      <c r="H37" s="177"/>
      <c r="I37" s="177"/>
      <c r="J37" s="160"/>
      <c r="K37" s="266">
        <v>0</v>
      </c>
      <c r="L37" s="267"/>
      <c r="O37" s="135"/>
    </row>
    <row r="38" spans="2:15" ht="15" customHeight="1" x14ac:dyDescent="0.25">
      <c r="B38" s="268"/>
      <c r="C38" s="4">
        <v>1.1399999999999999</v>
      </c>
      <c r="D38" s="214" t="s">
        <v>27</v>
      </c>
      <c r="E38" s="214"/>
      <c r="F38" s="214"/>
      <c r="G38" s="214"/>
      <c r="H38" s="214"/>
      <c r="I38" s="214"/>
      <c r="J38" s="214"/>
      <c r="K38" s="266">
        <v>0</v>
      </c>
      <c r="L38" s="267"/>
      <c r="O38" s="135"/>
    </row>
    <row r="39" spans="2:15" ht="15" customHeight="1" x14ac:dyDescent="0.25">
      <c r="B39" s="268"/>
      <c r="C39" s="4">
        <v>1.1499999999999999</v>
      </c>
      <c r="D39" s="214" t="s">
        <v>78</v>
      </c>
      <c r="E39" s="214"/>
      <c r="F39" s="214"/>
      <c r="G39" s="214"/>
      <c r="H39" s="214"/>
      <c r="I39" s="214"/>
      <c r="J39" s="214"/>
      <c r="K39" s="266">
        <v>0</v>
      </c>
      <c r="L39" s="267"/>
    </row>
    <row r="40" spans="2:15" s="2" customFormat="1" ht="15" customHeight="1" x14ac:dyDescent="0.25">
      <c r="B40" s="268"/>
      <c r="C40" s="262" t="s">
        <v>38</v>
      </c>
      <c r="D40" s="262"/>
      <c r="E40" s="262"/>
      <c r="F40" s="262"/>
      <c r="G40" s="262"/>
      <c r="H40" s="262"/>
      <c r="I40" s="262"/>
      <c r="J40" s="262"/>
      <c r="K40" s="230">
        <f>SUM(K25:L39)</f>
        <v>0</v>
      </c>
      <c r="L40" s="231"/>
      <c r="O40" s="134"/>
    </row>
    <row r="41" spans="2:15" x14ac:dyDescent="0.25">
      <c r="B41" s="268"/>
      <c r="C41" s="263" t="s">
        <v>39</v>
      </c>
      <c r="D41" s="263"/>
      <c r="E41" s="263"/>
      <c r="F41" s="263"/>
      <c r="G41" s="263"/>
      <c r="H41" s="263"/>
      <c r="I41" s="263"/>
      <c r="J41" s="263"/>
      <c r="K41" s="263"/>
      <c r="L41" s="264"/>
    </row>
    <row r="42" spans="2:15" x14ac:dyDescent="0.25">
      <c r="B42" s="268"/>
      <c r="C42" s="249" t="s">
        <v>35</v>
      </c>
      <c r="D42" s="249"/>
      <c r="E42" s="249"/>
      <c r="F42" s="249"/>
      <c r="G42" s="250" t="s">
        <v>45</v>
      </c>
      <c r="H42" s="250"/>
      <c r="I42" s="76" t="s">
        <v>46</v>
      </c>
      <c r="J42" s="80" t="s">
        <v>47</v>
      </c>
      <c r="K42" s="251" t="s">
        <v>48</v>
      </c>
      <c r="L42" s="252"/>
    </row>
    <row r="43" spans="2:15" x14ac:dyDescent="0.25">
      <c r="B43" s="268"/>
      <c r="C43" s="4">
        <v>1.1599999999999999</v>
      </c>
      <c r="D43" s="260" t="s">
        <v>7</v>
      </c>
      <c r="E43" s="260"/>
      <c r="F43" s="260"/>
      <c r="G43" s="250"/>
      <c r="H43" s="250"/>
      <c r="I43" s="122"/>
      <c r="J43" s="121"/>
      <c r="K43" s="241">
        <f>SUM(K44:L50)</f>
        <v>0</v>
      </c>
      <c r="L43" s="242"/>
    </row>
    <row r="44" spans="2:15" ht="13.9" customHeight="1" x14ac:dyDescent="0.25">
      <c r="B44" s="268"/>
      <c r="C44" s="4" t="s">
        <v>113</v>
      </c>
      <c r="D44" s="265" t="s">
        <v>93</v>
      </c>
      <c r="E44" s="265"/>
      <c r="F44" s="265"/>
      <c r="G44" s="261">
        <v>1</v>
      </c>
      <c r="H44" s="261"/>
      <c r="I44" s="120" t="s">
        <v>125</v>
      </c>
      <c r="J44" s="102">
        <v>0</v>
      </c>
      <c r="K44" s="241">
        <f>J44*G44</f>
        <v>0</v>
      </c>
      <c r="L44" s="242"/>
    </row>
    <row r="45" spans="2:15" ht="13.9" customHeight="1" x14ac:dyDescent="0.25">
      <c r="B45" s="268"/>
      <c r="C45" s="4" t="s">
        <v>114</v>
      </c>
      <c r="D45" s="265" t="s">
        <v>94</v>
      </c>
      <c r="E45" s="265"/>
      <c r="F45" s="265"/>
      <c r="G45" s="261">
        <v>1</v>
      </c>
      <c r="H45" s="261"/>
      <c r="I45" s="120" t="s">
        <v>125</v>
      </c>
      <c r="J45" s="102">
        <v>0</v>
      </c>
      <c r="K45" s="241">
        <f t="shared" ref="K45:K50" si="0">J45*G45</f>
        <v>0</v>
      </c>
      <c r="L45" s="242"/>
    </row>
    <row r="46" spans="2:15" ht="13.9" customHeight="1" x14ac:dyDescent="0.25">
      <c r="B46" s="268"/>
      <c r="C46" s="4" t="s">
        <v>115</v>
      </c>
      <c r="D46" s="265" t="s">
        <v>95</v>
      </c>
      <c r="E46" s="265"/>
      <c r="F46" s="265"/>
      <c r="G46" s="261">
        <v>1</v>
      </c>
      <c r="H46" s="261"/>
      <c r="I46" s="120" t="s">
        <v>125</v>
      </c>
      <c r="J46" s="102">
        <v>0</v>
      </c>
      <c r="K46" s="241">
        <f t="shared" si="0"/>
        <v>0</v>
      </c>
      <c r="L46" s="242"/>
    </row>
    <row r="47" spans="2:15" ht="13.9" customHeight="1" x14ac:dyDescent="0.25">
      <c r="B47" s="268"/>
      <c r="C47" s="4" t="s">
        <v>116</v>
      </c>
      <c r="D47" s="265" t="s">
        <v>96</v>
      </c>
      <c r="E47" s="265"/>
      <c r="F47" s="265"/>
      <c r="G47" s="261">
        <v>1</v>
      </c>
      <c r="H47" s="261"/>
      <c r="I47" s="120" t="s">
        <v>125</v>
      </c>
      <c r="J47" s="102">
        <v>0</v>
      </c>
      <c r="K47" s="241">
        <f t="shared" si="0"/>
        <v>0</v>
      </c>
      <c r="L47" s="242"/>
    </row>
    <row r="48" spans="2:15" ht="13.9" customHeight="1" x14ac:dyDescent="0.25">
      <c r="B48" s="268"/>
      <c r="C48" s="4" t="s">
        <v>117</v>
      </c>
      <c r="D48" s="265" t="s">
        <v>97</v>
      </c>
      <c r="E48" s="265"/>
      <c r="F48" s="265"/>
      <c r="G48" s="261">
        <v>1</v>
      </c>
      <c r="H48" s="261"/>
      <c r="I48" s="120" t="s">
        <v>125</v>
      </c>
      <c r="J48" s="102">
        <v>0</v>
      </c>
      <c r="K48" s="241">
        <f t="shared" si="0"/>
        <v>0</v>
      </c>
      <c r="L48" s="242"/>
    </row>
    <row r="49" spans="2:17" ht="13.9" customHeight="1" x14ac:dyDescent="0.25">
      <c r="B49" s="268"/>
      <c r="C49" s="4" t="s">
        <v>118</v>
      </c>
      <c r="D49" s="265" t="s">
        <v>98</v>
      </c>
      <c r="E49" s="265"/>
      <c r="F49" s="265"/>
      <c r="G49" s="261">
        <v>1</v>
      </c>
      <c r="H49" s="261"/>
      <c r="I49" s="120" t="s">
        <v>125</v>
      </c>
      <c r="J49" s="102">
        <v>0</v>
      </c>
      <c r="K49" s="241">
        <f t="shared" si="0"/>
        <v>0</v>
      </c>
      <c r="L49" s="242"/>
    </row>
    <row r="50" spans="2:17" ht="13.9" customHeight="1" x14ac:dyDescent="0.25">
      <c r="B50" s="268"/>
      <c r="C50" s="4" t="s">
        <v>119</v>
      </c>
      <c r="D50" s="265" t="s">
        <v>99</v>
      </c>
      <c r="E50" s="265"/>
      <c r="F50" s="265"/>
      <c r="G50" s="261">
        <v>1</v>
      </c>
      <c r="H50" s="261"/>
      <c r="I50" s="120" t="s">
        <v>126</v>
      </c>
      <c r="J50" s="102">
        <v>0</v>
      </c>
      <c r="K50" s="241">
        <f t="shared" si="0"/>
        <v>0</v>
      </c>
      <c r="L50" s="242"/>
    </row>
    <row r="51" spans="2:17" x14ac:dyDescent="0.25">
      <c r="B51" s="268"/>
      <c r="C51" s="4">
        <v>1.17</v>
      </c>
      <c r="D51" s="260" t="s">
        <v>22</v>
      </c>
      <c r="E51" s="260"/>
      <c r="F51" s="260"/>
      <c r="G51" s="261">
        <v>0</v>
      </c>
      <c r="H51" s="261"/>
      <c r="I51" s="107" t="s">
        <v>40</v>
      </c>
      <c r="J51" s="125">
        <f>K40</f>
        <v>0</v>
      </c>
      <c r="K51" s="241">
        <f>J51*G51%</f>
        <v>0</v>
      </c>
      <c r="L51" s="242"/>
    </row>
    <row r="52" spans="2:17" x14ac:dyDescent="0.25">
      <c r="B52" s="268"/>
      <c r="C52" s="4">
        <v>1.18</v>
      </c>
      <c r="D52" s="260" t="s">
        <v>6</v>
      </c>
      <c r="E52" s="260"/>
      <c r="F52" s="260"/>
      <c r="G52" s="261">
        <v>0</v>
      </c>
      <c r="H52" s="261"/>
      <c r="I52" s="120" t="s">
        <v>42</v>
      </c>
      <c r="J52" s="101">
        <v>0</v>
      </c>
      <c r="K52" s="241">
        <f>J52*G52</f>
        <v>0</v>
      </c>
      <c r="L52" s="242"/>
      <c r="O52" s="134" t="s">
        <v>42</v>
      </c>
    </row>
    <row r="53" spans="2:17" x14ac:dyDescent="0.25">
      <c r="B53" s="268"/>
      <c r="C53" s="229" t="s">
        <v>43</v>
      </c>
      <c r="D53" s="229"/>
      <c r="E53" s="229"/>
      <c r="F53" s="229"/>
      <c r="G53" s="229"/>
      <c r="H53" s="229"/>
      <c r="I53" s="229"/>
      <c r="J53" s="229"/>
      <c r="K53" s="230">
        <f>K43+K51+K52</f>
        <v>0</v>
      </c>
      <c r="L53" s="231"/>
      <c r="O53" s="134" t="s">
        <v>127</v>
      </c>
    </row>
    <row r="54" spans="2:17" ht="6.75" customHeight="1" x14ac:dyDescent="0.25">
      <c r="B54" s="268"/>
      <c r="C54" s="253"/>
      <c r="D54" s="253"/>
      <c r="E54" s="253"/>
      <c r="F54" s="253"/>
      <c r="G54" s="253"/>
      <c r="H54" s="253"/>
      <c r="I54" s="253"/>
      <c r="J54" s="253"/>
      <c r="K54" s="253"/>
      <c r="L54" s="254"/>
      <c r="O54" s="134" t="s">
        <v>41</v>
      </c>
    </row>
    <row r="55" spans="2:17" ht="13.5" thickBot="1" x14ac:dyDescent="0.3">
      <c r="B55" s="268"/>
      <c r="C55" s="255" t="s">
        <v>82</v>
      </c>
      <c r="D55" s="255"/>
      <c r="E55" s="255"/>
      <c r="F55" s="255"/>
      <c r="G55" s="255"/>
      <c r="H55" s="255"/>
      <c r="I55" s="255"/>
      <c r="J55" s="255"/>
      <c r="K55" s="256">
        <f>K40+K53</f>
        <v>0</v>
      </c>
      <c r="L55" s="257"/>
    </row>
    <row r="56" spans="2:17" s="2" customFormat="1" x14ac:dyDescent="0.25">
      <c r="B56" s="79">
        <v>2</v>
      </c>
      <c r="C56" s="258" t="s">
        <v>44</v>
      </c>
      <c r="D56" s="258"/>
      <c r="E56" s="258"/>
      <c r="F56" s="258"/>
      <c r="G56" s="258"/>
      <c r="H56" s="258"/>
      <c r="I56" s="258"/>
      <c r="J56" s="258"/>
      <c r="K56" s="258"/>
      <c r="L56" s="259"/>
      <c r="O56" s="134"/>
    </row>
    <row r="57" spans="2:17" x14ac:dyDescent="0.25">
      <c r="B57" s="20"/>
      <c r="C57" s="249" t="s">
        <v>35</v>
      </c>
      <c r="D57" s="249"/>
      <c r="E57" s="249"/>
      <c r="F57" s="249"/>
      <c r="G57" s="250" t="s">
        <v>45</v>
      </c>
      <c r="H57" s="250"/>
      <c r="I57" s="76" t="s">
        <v>46</v>
      </c>
      <c r="J57" s="80" t="s">
        <v>47</v>
      </c>
      <c r="K57" s="251" t="s">
        <v>48</v>
      </c>
      <c r="L57" s="252"/>
    </row>
    <row r="58" spans="2:17" ht="43.5" customHeight="1" x14ac:dyDescent="0.25">
      <c r="B58" s="20"/>
      <c r="C58" s="239" t="s">
        <v>49</v>
      </c>
      <c r="D58" s="239"/>
      <c r="E58" s="239"/>
      <c r="F58" s="239"/>
      <c r="G58" s="261">
        <v>0</v>
      </c>
      <c r="H58" s="261"/>
      <c r="I58" s="120" t="s">
        <v>40</v>
      </c>
      <c r="J58" s="124">
        <f>K40+K43+K51</f>
        <v>0</v>
      </c>
      <c r="K58" s="241">
        <f>G58%*J58</f>
        <v>0</v>
      </c>
      <c r="L58" s="242"/>
      <c r="O58" s="134" t="s">
        <v>40</v>
      </c>
      <c r="P58" s="219"/>
      <c r="Q58" s="219"/>
    </row>
    <row r="59" spans="2:17" ht="24.75" customHeight="1" x14ac:dyDescent="0.25">
      <c r="B59" s="20"/>
      <c r="C59" s="239" t="s">
        <v>122</v>
      </c>
      <c r="D59" s="239"/>
      <c r="E59" s="239"/>
      <c r="F59" s="239"/>
      <c r="G59" s="261">
        <v>0</v>
      </c>
      <c r="H59" s="261"/>
      <c r="I59" s="107" t="s">
        <v>40</v>
      </c>
      <c r="J59" s="123">
        <f>K55+K58</f>
        <v>0</v>
      </c>
      <c r="K59" s="241">
        <f>G59%*J59</f>
        <v>0</v>
      </c>
      <c r="L59" s="242"/>
      <c r="O59" s="134" t="s">
        <v>41</v>
      </c>
      <c r="P59" s="293"/>
      <c r="Q59" s="293"/>
    </row>
    <row r="60" spans="2:17" ht="37.5" customHeight="1" x14ac:dyDescent="0.25">
      <c r="B60" s="20"/>
      <c r="C60" s="214" t="s">
        <v>129</v>
      </c>
      <c r="D60" s="239"/>
      <c r="E60" s="239"/>
      <c r="F60" s="239"/>
      <c r="G60" s="240">
        <v>1</v>
      </c>
      <c r="H60" s="240"/>
      <c r="I60" s="107" t="s">
        <v>40</v>
      </c>
      <c r="J60" s="123">
        <f>K55+K58</f>
        <v>0</v>
      </c>
      <c r="K60" s="247">
        <f>G60%*J60</f>
        <v>0</v>
      </c>
      <c r="L60" s="248"/>
      <c r="P60" s="138"/>
      <c r="Q60" s="138"/>
    </row>
    <row r="61" spans="2:17" x14ac:dyDescent="0.25">
      <c r="B61" s="20"/>
      <c r="C61" s="229" t="s">
        <v>50</v>
      </c>
      <c r="D61" s="229"/>
      <c r="E61" s="229"/>
      <c r="F61" s="229"/>
      <c r="G61" s="229"/>
      <c r="H61" s="229"/>
      <c r="I61" s="229"/>
      <c r="J61" s="229"/>
      <c r="K61" s="230">
        <f>K59+K58+K60</f>
        <v>0</v>
      </c>
      <c r="L61" s="231"/>
    </row>
    <row r="62" spans="2:17" ht="6.75" customHeight="1" thickBot="1" x14ac:dyDescent="0.3">
      <c r="B62" s="16"/>
      <c r="C62" s="232"/>
      <c r="D62" s="233"/>
      <c r="E62" s="233"/>
      <c r="F62" s="233"/>
      <c r="G62" s="233"/>
      <c r="H62" s="233"/>
      <c r="I62" s="233"/>
      <c r="J62" s="233"/>
      <c r="K62" s="233"/>
      <c r="L62" s="234"/>
      <c r="O62" s="136"/>
    </row>
    <row r="63" spans="2:17" ht="6.75" customHeight="1" x14ac:dyDescent="0.25">
      <c r="B63" s="82"/>
      <c r="C63" s="24"/>
      <c r="D63" s="55"/>
      <c r="E63" s="55"/>
      <c r="F63" s="55"/>
      <c r="G63" s="55"/>
      <c r="H63" s="55"/>
      <c r="I63" s="55"/>
      <c r="J63" s="55"/>
      <c r="K63" s="48"/>
      <c r="L63" s="83"/>
      <c r="O63" s="135"/>
    </row>
    <row r="64" spans="2:17" s="81" customFormat="1" ht="43.5" customHeight="1" x14ac:dyDescent="0.25">
      <c r="B64" s="235" t="s">
        <v>63</v>
      </c>
      <c r="C64" s="236"/>
      <c r="D64" s="236"/>
      <c r="E64" s="236"/>
      <c r="F64" s="236"/>
      <c r="G64" s="236"/>
      <c r="H64" s="236"/>
      <c r="I64" s="236"/>
      <c r="J64" s="236"/>
      <c r="K64" s="237">
        <f>K55+K61</f>
        <v>0</v>
      </c>
      <c r="L64" s="238"/>
      <c r="O64" s="135"/>
    </row>
    <row r="65" spans="2:15" s="2" customFormat="1" ht="6.75" customHeight="1" thickBot="1" x14ac:dyDescent="0.3">
      <c r="B65" s="84"/>
      <c r="C65" s="85"/>
      <c r="D65" s="85"/>
      <c r="E65" s="85"/>
      <c r="F65" s="85"/>
      <c r="G65" s="85"/>
      <c r="H65" s="85"/>
      <c r="I65" s="85"/>
      <c r="J65" s="85"/>
      <c r="K65" s="60"/>
      <c r="L65" s="86"/>
      <c r="O65" s="135"/>
    </row>
    <row r="66" spans="2:15" s="2" customFormat="1" ht="6.75" customHeight="1" thickBot="1" x14ac:dyDescent="0.3">
      <c r="B66" s="79"/>
      <c r="C66" s="10"/>
      <c r="D66" s="87"/>
      <c r="E66" s="87"/>
      <c r="F66" s="87"/>
      <c r="G66" s="87"/>
      <c r="H66" s="87"/>
      <c r="I66" s="87"/>
      <c r="J66" s="87"/>
      <c r="K66" s="87"/>
      <c r="L66" s="88"/>
      <c r="O66" s="134"/>
    </row>
    <row r="67" spans="2:15" ht="13.5" thickBot="1" x14ac:dyDescent="0.3">
      <c r="B67" s="45" t="s">
        <v>51</v>
      </c>
      <c r="C67" s="21"/>
      <c r="D67" s="2"/>
      <c r="E67" s="243">
        <f>E14/1000</f>
        <v>0</v>
      </c>
      <c r="F67" s="244"/>
      <c r="G67" s="2" t="s">
        <v>52</v>
      </c>
      <c r="H67" s="2"/>
      <c r="I67" s="2"/>
      <c r="J67" s="85" t="s">
        <v>53</v>
      </c>
      <c r="K67" s="337" t="e">
        <f>K64/E67</f>
        <v>#DIV/0!</v>
      </c>
      <c r="L67" s="338"/>
    </row>
    <row r="68" spans="2:15" ht="7.5" customHeight="1" thickBot="1" x14ac:dyDescent="0.3">
      <c r="B68" s="16"/>
      <c r="C68" s="17"/>
      <c r="D68" s="89"/>
      <c r="E68" s="90"/>
      <c r="F68" s="90"/>
      <c r="G68" s="89"/>
      <c r="H68" s="89"/>
      <c r="I68" s="89"/>
      <c r="J68" s="91"/>
      <c r="K68" s="92"/>
      <c r="L68" s="93"/>
    </row>
    <row r="69" spans="2:15" ht="6.75" customHeight="1" x14ac:dyDescent="0.25">
      <c r="B69" s="20"/>
      <c r="C69" s="21"/>
      <c r="D69" s="2"/>
      <c r="E69" s="2"/>
      <c r="F69" s="2"/>
      <c r="G69" s="2"/>
      <c r="H69" s="2"/>
      <c r="I69" s="2"/>
      <c r="J69" s="2"/>
      <c r="K69" s="94"/>
      <c r="L69" s="95"/>
    </row>
    <row r="70" spans="2:15" x14ac:dyDescent="0.25">
      <c r="B70" s="45" t="s">
        <v>54</v>
      </c>
      <c r="C70" s="21"/>
      <c r="D70" s="2"/>
      <c r="E70" s="2"/>
      <c r="F70" s="2"/>
      <c r="G70" s="2"/>
      <c r="H70" s="2"/>
      <c r="I70" s="2"/>
      <c r="J70" s="2"/>
      <c r="K70" s="94"/>
      <c r="L70" s="95"/>
    </row>
    <row r="71" spans="2:15" ht="60" customHeight="1" thickBot="1" x14ac:dyDescent="0.3">
      <c r="B71" s="334"/>
      <c r="C71" s="335"/>
      <c r="D71" s="335"/>
      <c r="E71" s="335"/>
      <c r="F71" s="335"/>
      <c r="G71" s="335"/>
      <c r="H71" s="335"/>
      <c r="I71" s="335"/>
      <c r="J71" s="335"/>
      <c r="K71" s="335"/>
      <c r="L71" s="336"/>
    </row>
    <row r="72" spans="2:15" ht="6.75" customHeight="1" thickBot="1" x14ac:dyDescent="0.3">
      <c r="B72" s="126"/>
      <c r="C72" s="3"/>
      <c r="D72" s="3"/>
      <c r="E72" s="3"/>
      <c r="F72" s="3"/>
      <c r="G72" s="3"/>
      <c r="H72" s="3"/>
      <c r="I72" s="3"/>
      <c r="J72" s="3"/>
      <c r="K72" s="127"/>
      <c r="L72" s="128"/>
      <c r="O72" s="135"/>
    </row>
    <row r="73" spans="2:15" ht="6.75" customHeight="1" x14ac:dyDescent="0.25">
      <c r="B73" s="9"/>
      <c r="C73" s="11"/>
      <c r="D73" s="11"/>
      <c r="E73" s="11"/>
      <c r="F73" s="11"/>
      <c r="G73" s="11"/>
      <c r="H73" s="11"/>
      <c r="I73" s="11"/>
      <c r="J73" s="11"/>
      <c r="K73" s="11"/>
      <c r="L73" s="12"/>
    </row>
    <row r="74" spans="2:15" s="2" customFormat="1" x14ac:dyDescent="0.25">
      <c r="B74" s="100" t="s">
        <v>55</v>
      </c>
      <c r="C74" s="226" t="s">
        <v>1</v>
      </c>
      <c r="D74" s="226"/>
      <c r="E74" s="226"/>
      <c r="F74" s="226"/>
      <c r="G74" s="227" t="s">
        <v>2</v>
      </c>
      <c r="H74" s="227"/>
      <c r="I74" s="227" t="s">
        <v>3</v>
      </c>
      <c r="J74" s="227"/>
      <c r="K74" s="227" t="s">
        <v>4</v>
      </c>
      <c r="L74" s="228"/>
      <c r="O74" s="134"/>
    </row>
    <row r="75" spans="2:15" x14ac:dyDescent="0.25">
      <c r="B75" s="72"/>
      <c r="C75" s="217"/>
      <c r="D75" s="217"/>
      <c r="E75" s="217"/>
      <c r="F75" s="217"/>
      <c r="G75" s="194"/>
      <c r="H75" s="194"/>
      <c r="I75" s="194"/>
      <c r="J75" s="194"/>
      <c r="K75" s="191"/>
      <c r="L75" s="192"/>
    </row>
    <row r="76" spans="2:15" ht="15" customHeight="1" x14ac:dyDescent="0.25">
      <c r="B76" s="72"/>
      <c r="C76" s="217"/>
      <c r="D76" s="217"/>
      <c r="E76" s="217"/>
      <c r="F76" s="217"/>
      <c r="G76" s="194"/>
      <c r="H76" s="194"/>
      <c r="I76" s="194"/>
      <c r="J76" s="194"/>
      <c r="K76" s="191"/>
      <c r="L76" s="192"/>
    </row>
    <row r="77" spans="2:15" ht="6.75" customHeight="1" thickBot="1" x14ac:dyDescent="0.3">
      <c r="B77" s="16"/>
      <c r="C77" s="18"/>
      <c r="D77" s="18"/>
      <c r="E77" s="18"/>
      <c r="F77" s="18"/>
      <c r="G77" s="18"/>
      <c r="H77" s="18"/>
      <c r="I77" s="18"/>
      <c r="J77" s="18"/>
      <c r="K77" s="18"/>
      <c r="L77" s="19"/>
    </row>
    <row r="78" spans="2:15" ht="6.75" customHeight="1" thickBot="1" x14ac:dyDescent="0.3">
      <c r="B78" s="20"/>
      <c r="D78" s="24"/>
      <c r="L78" s="15"/>
    </row>
    <row r="79" spans="2:15" ht="59.25" customHeight="1" thickBot="1" x14ac:dyDescent="0.3">
      <c r="B79" s="96" t="s">
        <v>56</v>
      </c>
      <c r="C79" s="221" t="s">
        <v>86</v>
      </c>
      <c r="D79" s="221"/>
      <c r="E79" s="221"/>
      <c r="F79" s="221"/>
      <c r="G79" s="221"/>
      <c r="H79" s="221"/>
      <c r="I79" s="221"/>
      <c r="J79" s="221"/>
      <c r="K79" s="221"/>
      <c r="L79" s="222"/>
    </row>
    <row r="80" spans="2:15" ht="6.6" customHeight="1" x14ac:dyDescent="0.25">
      <c r="C80" s="180"/>
      <c r="D80" s="180"/>
      <c r="E80" s="180"/>
      <c r="F80" s="180"/>
      <c r="G80" s="180"/>
      <c r="H80" s="180"/>
      <c r="I80" s="180"/>
      <c r="J80" s="180"/>
      <c r="K80" s="180"/>
      <c r="L80" s="180"/>
    </row>
    <row r="81" spans="3:12" x14ac:dyDescent="0.25">
      <c r="C81" s="180"/>
      <c r="D81" s="180"/>
      <c r="E81" s="180"/>
      <c r="F81" s="180"/>
      <c r="G81" s="180"/>
      <c r="H81" s="180"/>
      <c r="I81" s="180"/>
      <c r="J81" s="180"/>
      <c r="K81" s="180"/>
      <c r="L81" s="180"/>
    </row>
    <row r="82" spans="3:12" ht="12" customHeight="1" x14ac:dyDescent="0.25">
      <c r="C82" s="180"/>
      <c r="D82" s="180"/>
      <c r="E82" s="180"/>
      <c r="F82" s="180"/>
      <c r="G82" s="180"/>
      <c r="H82" s="180"/>
      <c r="I82" s="180"/>
      <c r="J82" s="180"/>
      <c r="K82" s="180"/>
      <c r="L82" s="180"/>
    </row>
  </sheetData>
  <sheetProtection algorithmName="SHA-512" hashValue="e/gRgnztLXcvhCeOa1vWFCmO1lF/rsMCK/WYOpXqFrbBviaIeF7C9j2M4xNSdb+85gBNI4qy2QwyJ6JtxiuJhw==" saltValue="BhgoWG/FeMTzSc7vLpN5uQ==" spinCount="100000" sheet="1" selectLockedCells="1"/>
  <mergeCells count="143">
    <mergeCell ref="P58:Q58"/>
    <mergeCell ref="P59:Q59"/>
    <mergeCell ref="C42:F42"/>
    <mergeCell ref="G42:H42"/>
    <mergeCell ref="K42:L42"/>
    <mergeCell ref="D48:F48"/>
    <mergeCell ref="G48:H48"/>
    <mergeCell ref="K48:L48"/>
    <mergeCell ref="D49:F49"/>
    <mergeCell ref="G49:H49"/>
    <mergeCell ref="K49:L49"/>
    <mergeCell ref="G50:H50"/>
    <mergeCell ref="K50:L50"/>
    <mergeCell ref="B2:L6"/>
    <mergeCell ref="B7:L7"/>
    <mergeCell ref="B8:D8"/>
    <mergeCell ref="B12:D12"/>
    <mergeCell ref="E12:F12"/>
    <mergeCell ref="G12:I12"/>
    <mergeCell ref="J12:L12"/>
    <mergeCell ref="B13:L13"/>
    <mergeCell ref="F8:L8"/>
    <mergeCell ref="B9:D9"/>
    <mergeCell ref="E9:L9"/>
    <mergeCell ref="B14:D14"/>
    <mergeCell ref="E14:F14"/>
    <mergeCell ref="G14:I14"/>
    <mergeCell ref="J14:L14"/>
    <mergeCell ref="B18:D18"/>
    <mergeCell ref="E18:F18"/>
    <mergeCell ref="G18:I18"/>
    <mergeCell ref="J18:K18"/>
    <mergeCell ref="B19:L19"/>
    <mergeCell ref="B20:D20"/>
    <mergeCell ref="G43:H43"/>
    <mergeCell ref="E20:L20"/>
    <mergeCell ref="B15:L15"/>
    <mergeCell ref="B16:D16"/>
    <mergeCell ref="E16:F16"/>
    <mergeCell ref="G16:I16"/>
    <mergeCell ref="J16:L16"/>
    <mergeCell ref="B17:L17"/>
    <mergeCell ref="B21:L21"/>
    <mergeCell ref="B22:B55"/>
    <mergeCell ref="C22:L22"/>
    <mergeCell ref="D23:J23"/>
    <mergeCell ref="K23:L23"/>
    <mergeCell ref="C24:L24"/>
    <mergeCell ref="D25:J25"/>
    <mergeCell ref="K25:L25"/>
    <mergeCell ref="D26:J26"/>
    <mergeCell ref="K26:L26"/>
    <mergeCell ref="D30:J30"/>
    <mergeCell ref="K30:L30"/>
    <mergeCell ref="D31:J31"/>
    <mergeCell ref="K31:L31"/>
    <mergeCell ref="D32:J32"/>
    <mergeCell ref="K32:L32"/>
    <mergeCell ref="D27:J27"/>
    <mergeCell ref="K27:L27"/>
    <mergeCell ref="D28:J28"/>
    <mergeCell ref="K28:L28"/>
    <mergeCell ref="D29:J29"/>
    <mergeCell ref="K29:L29"/>
    <mergeCell ref="D36:J36"/>
    <mergeCell ref="K36:L36"/>
    <mergeCell ref="D38:J38"/>
    <mergeCell ref="K38:L38"/>
    <mergeCell ref="D39:J39"/>
    <mergeCell ref="K39:L39"/>
    <mergeCell ref="D33:J33"/>
    <mergeCell ref="K33:L33"/>
    <mergeCell ref="D34:J34"/>
    <mergeCell ref="K34:L34"/>
    <mergeCell ref="D35:J35"/>
    <mergeCell ref="K35:L35"/>
    <mergeCell ref="D37:J37"/>
    <mergeCell ref="K37:L37"/>
    <mergeCell ref="D51:F51"/>
    <mergeCell ref="G51:H51"/>
    <mergeCell ref="K51:L51"/>
    <mergeCell ref="D52:F52"/>
    <mergeCell ref="G52:H52"/>
    <mergeCell ref="K52:L52"/>
    <mergeCell ref="C40:J40"/>
    <mergeCell ref="K40:L40"/>
    <mergeCell ref="C41:L41"/>
    <mergeCell ref="D43:F43"/>
    <mergeCell ref="K43:L43"/>
    <mergeCell ref="D44:F44"/>
    <mergeCell ref="G44:H44"/>
    <mergeCell ref="K44:L44"/>
    <mergeCell ref="D45:F45"/>
    <mergeCell ref="G45:H45"/>
    <mergeCell ref="K45:L45"/>
    <mergeCell ref="D46:F46"/>
    <mergeCell ref="G46:H46"/>
    <mergeCell ref="K46:L46"/>
    <mergeCell ref="D47:F47"/>
    <mergeCell ref="G47:H47"/>
    <mergeCell ref="K47:L47"/>
    <mergeCell ref="D50:F50"/>
    <mergeCell ref="C57:F57"/>
    <mergeCell ref="G57:H57"/>
    <mergeCell ref="K57:L57"/>
    <mergeCell ref="C58:F58"/>
    <mergeCell ref="G58:H58"/>
    <mergeCell ref="K58:L58"/>
    <mergeCell ref="C53:J53"/>
    <mergeCell ref="K53:L53"/>
    <mergeCell ref="C54:L54"/>
    <mergeCell ref="C55:J55"/>
    <mergeCell ref="K55:L55"/>
    <mergeCell ref="C56:L56"/>
    <mergeCell ref="C61:J61"/>
    <mergeCell ref="K61:L61"/>
    <mergeCell ref="C62:L62"/>
    <mergeCell ref="B64:J64"/>
    <mergeCell ref="K64:L64"/>
    <mergeCell ref="C59:F59"/>
    <mergeCell ref="G59:H59"/>
    <mergeCell ref="K59:L59"/>
    <mergeCell ref="E67:F67"/>
    <mergeCell ref="K67:L67"/>
    <mergeCell ref="C60:F60"/>
    <mergeCell ref="G60:H60"/>
    <mergeCell ref="K60:L60"/>
    <mergeCell ref="C81:L82"/>
    <mergeCell ref="C76:F76"/>
    <mergeCell ref="G76:H76"/>
    <mergeCell ref="I76:J76"/>
    <mergeCell ref="K76:L76"/>
    <mergeCell ref="C79:L79"/>
    <mergeCell ref="C80:L80"/>
    <mergeCell ref="B71:L71"/>
    <mergeCell ref="C74:F74"/>
    <mergeCell ref="G74:H74"/>
    <mergeCell ref="I74:J74"/>
    <mergeCell ref="K74:L74"/>
    <mergeCell ref="C75:F75"/>
    <mergeCell ref="G75:H75"/>
    <mergeCell ref="I75:J75"/>
    <mergeCell ref="K75:L75"/>
  </mergeCells>
  <dataValidations count="3">
    <dataValidation type="list" allowBlank="1" showInputMessage="1" showErrorMessage="1" sqref="J14">
      <formula1>$O$10:$O$14</formula1>
    </dataValidation>
    <dataValidation type="list" allowBlank="1" showInputMessage="1" showErrorMessage="1" sqref="I52">
      <formula1>$O$52:$O$54</formula1>
    </dataValidation>
    <dataValidation type="list" allowBlank="1" showInputMessage="1" showErrorMessage="1" sqref="I58">
      <formula1>$O$58:$O$59</formula1>
    </dataValidation>
  </dataValidations>
  <printOptions horizontalCentered="1" verticalCentered="1"/>
  <pageMargins left="0" right="0" top="0" bottom="0" header="0" footer="0"/>
  <pageSetup paperSize="9" scale="7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9</xdr:col>
                    <xdr:colOff>57150</xdr:colOff>
                    <xdr:row>14</xdr:row>
                    <xdr:rowOff>66675</xdr:rowOff>
                  </from>
                  <to>
                    <xdr:col>10</xdr:col>
                    <xdr:colOff>295275</xdr:colOff>
                    <xdr:row>15</xdr:row>
                    <xdr:rowOff>171450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9</xdr:col>
                    <xdr:colOff>57150</xdr:colOff>
                    <xdr:row>14</xdr:row>
                    <xdr:rowOff>66675</xdr:rowOff>
                  </from>
                  <to>
                    <xdr:col>10</xdr:col>
                    <xdr:colOff>295275</xdr:colOff>
                    <xdr:row>15</xdr:row>
                    <xdr:rowOff>171450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2:Y38"/>
  <sheetViews>
    <sheetView showZeros="0" zoomScaleNormal="100" zoomScaleSheetLayoutView="100" workbookViewId="0">
      <selection activeCell="F21" sqref="F21:G21"/>
    </sheetView>
  </sheetViews>
  <sheetFormatPr defaultColWidth="9.140625" defaultRowHeight="12.75" x14ac:dyDescent="0.25"/>
  <cols>
    <col min="1" max="1" width="8.85546875" style="1" customWidth="1"/>
    <col min="2" max="2" width="5.42578125" style="1" customWidth="1"/>
    <col min="3" max="3" width="19.5703125" style="1" customWidth="1"/>
    <col min="4" max="4" width="9.140625" style="1"/>
    <col min="5" max="5" width="23.42578125" style="1" customWidth="1"/>
    <col min="6" max="6" width="11.42578125" style="1" customWidth="1"/>
    <col min="7" max="7" width="12.85546875" style="1" customWidth="1"/>
    <col min="8" max="8" width="7.7109375" style="1" customWidth="1"/>
    <col min="9" max="11" width="16.42578125" style="1" customWidth="1"/>
    <col min="12" max="12" width="21.42578125" style="1" customWidth="1"/>
    <col min="13" max="13" width="9.28515625" style="1" customWidth="1"/>
    <col min="14" max="14" width="2.28515625" style="1" customWidth="1"/>
    <col min="15" max="16384" width="9.140625" style="1"/>
  </cols>
  <sheetData>
    <row r="2" spans="1:25" ht="15.75" customHeight="1" x14ac:dyDescent="0.25">
      <c r="A2" s="168" t="s">
        <v>108</v>
      </c>
      <c r="B2" s="168"/>
      <c r="C2" s="168"/>
      <c r="D2" s="168"/>
      <c r="E2" s="168"/>
      <c r="F2" s="168"/>
      <c r="G2" s="168"/>
      <c r="H2" s="168"/>
      <c r="I2" s="168"/>
      <c r="J2" s="168"/>
      <c r="K2" s="168"/>
      <c r="L2" s="168"/>
      <c r="M2" s="168"/>
    </row>
    <row r="3" spans="1:25" ht="15" customHeight="1" x14ac:dyDescent="0.25">
      <c r="A3" s="168"/>
      <c r="B3" s="168"/>
      <c r="C3" s="168"/>
      <c r="D3" s="168"/>
      <c r="E3" s="168"/>
      <c r="F3" s="168"/>
      <c r="G3" s="168"/>
      <c r="H3" s="168"/>
      <c r="I3" s="168"/>
      <c r="J3" s="168"/>
      <c r="K3" s="168"/>
      <c r="L3" s="168"/>
      <c r="M3" s="168"/>
    </row>
    <row r="4" spans="1:25" ht="15" customHeight="1" x14ac:dyDescent="0.25">
      <c r="A4" s="168"/>
      <c r="B4" s="168"/>
      <c r="C4" s="168"/>
      <c r="D4" s="168"/>
      <c r="E4" s="168"/>
      <c r="F4" s="168"/>
      <c r="G4" s="168"/>
      <c r="H4" s="168"/>
      <c r="I4" s="168"/>
      <c r="J4" s="168"/>
      <c r="K4" s="168"/>
      <c r="L4" s="168"/>
      <c r="M4" s="168"/>
    </row>
    <row r="5" spans="1:25" ht="15" customHeight="1" x14ac:dyDescent="0.25">
      <c r="A5" s="168"/>
      <c r="B5" s="168"/>
      <c r="C5" s="168"/>
      <c r="D5" s="168"/>
      <c r="E5" s="168"/>
      <c r="F5" s="168"/>
      <c r="G5" s="168"/>
      <c r="H5" s="168"/>
      <c r="I5" s="168"/>
      <c r="J5" s="168"/>
      <c r="K5" s="168"/>
      <c r="L5" s="168"/>
      <c r="M5" s="168"/>
    </row>
    <row r="6" spans="1:25" ht="6" customHeight="1" x14ac:dyDescent="0.25">
      <c r="A6" s="168"/>
      <c r="B6" s="168"/>
      <c r="C6" s="168"/>
      <c r="D6" s="168"/>
      <c r="E6" s="168"/>
      <c r="F6" s="168"/>
      <c r="G6" s="168"/>
      <c r="H6" s="168"/>
      <c r="I6" s="168"/>
      <c r="J6" s="168"/>
      <c r="K6" s="168"/>
      <c r="L6" s="168"/>
      <c r="M6" s="168"/>
    </row>
    <row r="7" spans="1:25" ht="46.9" customHeight="1" thickBot="1" x14ac:dyDescent="0.3">
      <c r="A7" s="311" t="s">
        <v>120</v>
      </c>
      <c r="B7" s="311"/>
      <c r="C7" s="311"/>
      <c r="D7" s="311"/>
      <c r="E7" s="311"/>
      <c r="F7" s="311"/>
      <c r="G7" s="311"/>
      <c r="H7" s="311"/>
      <c r="I7" s="311"/>
      <c r="J7" s="311"/>
      <c r="K7" s="311"/>
      <c r="L7" s="311"/>
      <c r="M7" s="311"/>
    </row>
    <row r="8" spans="1:25" ht="15" customHeight="1" x14ac:dyDescent="0.25">
      <c r="A8" s="312" t="s">
        <v>5</v>
      </c>
      <c r="B8" s="313"/>
      <c r="C8" s="313"/>
      <c r="D8" s="314">
        <f>'Option Comparison Costs'!E8</f>
        <v>0</v>
      </c>
      <c r="E8" s="315"/>
      <c r="F8" s="315"/>
      <c r="G8" s="315"/>
      <c r="H8" s="315"/>
      <c r="I8" s="315"/>
      <c r="J8" s="315"/>
      <c r="K8" s="315"/>
      <c r="L8" s="315"/>
      <c r="M8" s="316"/>
    </row>
    <row r="9" spans="1:25" ht="6.75" customHeight="1" x14ac:dyDescent="0.25">
      <c r="A9" s="308"/>
      <c r="B9" s="309"/>
      <c r="C9" s="309"/>
      <c r="D9" s="309"/>
      <c r="E9" s="309"/>
      <c r="F9" s="309"/>
      <c r="G9" s="309"/>
      <c r="H9" s="309"/>
      <c r="I9" s="309"/>
      <c r="J9" s="309"/>
      <c r="K9" s="309"/>
      <c r="L9" s="309"/>
      <c r="M9" s="310"/>
    </row>
    <row r="10" spans="1:25" ht="15" customHeight="1" x14ac:dyDescent="0.25">
      <c r="A10" s="317" t="s">
        <v>100</v>
      </c>
      <c r="B10" s="166"/>
      <c r="C10" s="166"/>
      <c r="D10" s="318">
        <f>'Option Comparison Costs'!E10</f>
        <v>0</v>
      </c>
      <c r="E10" s="319"/>
      <c r="F10" s="166" t="s">
        <v>101</v>
      </c>
      <c r="G10" s="166"/>
      <c r="H10" s="166"/>
      <c r="I10" s="166"/>
      <c r="J10" s="139"/>
      <c r="K10" s="139"/>
      <c r="L10" s="320">
        <f>'Option Comparison Costs'!L10</f>
        <v>0</v>
      </c>
      <c r="M10" s="321"/>
      <c r="O10" s="219"/>
      <c r="P10" s="219"/>
      <c r="Q10" s="219"/>
      <c r="R10" s="219"/>
      <c r="S10" s="219"/>
      <c r="T10" s="219"/>
      <c r="U10" s="219"/>
      <c r="V10" s="219"/>
      <c r="W10" s="219"/>
      <c r="X10" s="219"/>
      <c r="Y10" s="219"/>
    </row>
    <row r="11" spans="1:25" ht="6.75" customHeight="1" x14ac:dyDescent="0.25">
      <c r="A11" s="308"/>
      <c r="B11" s="309"/>
      <c r="C11" s="309"/>
      <c r="D11" s="309"/>
      <c r="E11" s="309"/>
      <c r="F11" s="309"/>
      <c r="G11" s="309"/>
      <c r="H11" s="309"/>
      <c r="I11" s="309"/>
      <c r="J11" s="309"/>
      <c r="K11" s="309"/>
      <c r="L11" s="309"/>
      <c r="M11" s="310"/>
    </row>
    <row r="12" spans="1:25" ht="15" customHeight="1" x14ac:dyDescent="0.25">
      <c r="A12" s="317" t="s">
        <v>102</v>
      </c>
      <c r="B12" s="166"/>
      <c r="C12" s="166"/>
      <c r="D12" s="318">
        <f>SUM('Option Comparison Costs'!E12:H12)</f>
        <v>0</v>
      </c>
      <c r="E12" s="319"/>
      <c r="F12" s="322" t="s">
        <v>103</v>
      </c>
      <c r="G12" s="323"/>
      <c r="H12" s="323"/>
      <c r="I12" s="323"/>
      <c r="J12" s="143"/>
      <c r="K12" s="143"/>
      <c r="L12" s="320">
        <f>'Option Comparison Costs'!L12</f>
        <v>0</v>
      </c>
      <c r="M12" s="321"/>
      <c r="O12" s="219"/>
      <c r="P12" s="219"/>
      <c r="Q12" s="219"/>
      <c r="R12" s="219"/>
      <c r="S12" s="219"/>
      <c r="T12" s="219"/>
      <c r="U12" s="219"/>
      <c r="V12" s="219"/>
      <c r="W12" s="219"/>
      <c r="X12" s="219"/>
      <c r="Y12" s="219"/>
    </row>
    <row r="13" spans="1:25" ht="6.75" customHeight="1" x14ac:dyDescent="0.25">
      <c r="A13" s="308"/>
      <c r="B13" s="309"/>
      <c r="C13" s="309"/>
      <c r="D13" s="309"/>
      <c r="E13" s="309"/>
      <c r="F13" s="309"/>
      <c r="G13" s="309"/>
      <c r="H13" s="309"/>
      <c r="I13" s="309"/>
      <c r="J13" s="309"/>
      <c r="K13" s="309"/>
      <c r="L13" s="309"/>
      <c r="M13" s="310"/>
    </row>
    <row r="14" spans="1:25" ht="14.45" customHeight="1" x14ac:dyDescent="0.25">
      <c r="A14" s="317" t="s">
        <v>104</v>
      </c>
      <c r="B14" s="166"/>
      <c r="C14" s="166"/>
      <c r="D14" s="318">
        <f>'Option Comparison Costs'!E14</f>
        <v>0</v>
      </c>
      <c r="E14" s="324"/>
      <c r="F14" s="323" t="s">
        <v>17</v>
      </c>
      <c r="G14" s="323"/>
      <c r="H14" s="323"/>
      <c r="I14" s="323"/>
      <c r="J14" s="143"/>
      <c r="K14" s="143"/>
      <c r="L14" s="320">
        <f>'Option Comparison Costs'!L14</f>
        <v>0</v>
      </c>
      <c r="M14" s="321"/>
      <c r="O14" s="219"/>
      <c r="P14" s="219"/>
      <c r="Q14" s="219"/>
      <c r="R14" s="219"/>
      <c r="S14" s="219"/>
      <c r="T14" s="219"/>
      <c r="U14" s="219"/>
      <c r="V14" s="219"/>
      <c r="W14" s="219"/>
      <c r="X14" s="219"/>
      <c r="Y14" s="219"/>
    </row>
    <row r="15" spans="1:25" ht="13.5" thickBot="1" x14ac:dyDescent="0.3">
      <c r="A15" s="108"/>
      <c r="B15" s="109"/>
      <c r="C15" s="109"/>
      <c r="D15" s="109"/>
      <c r="E15" s="109"/>
      <c r="F15" s="109"/>
      <c r="G15" s="109"/>
      <c r="H15" s="109"/>
      <c r="I15" s="109"/>
      <c r="J15" s="109"/>
      <c r="K15" s="109"/>
      <c r="L15" s="109"/>
      <c r="M15" s="110"/>
    </row>
    <row r="16" spans="1:25" s="2" customFormat="1" ht="15" x14ac:dyDescent="0.25">
      <c r="A16" s="111">
        <v>1</v>
      </c>
      <c r="B16" s="112" t="s">
        <v>112</v>
      </c>
      <c r="C16" s="113"/>
      <c r="D16" s="113"/>
      <c r="E16" s="113"/>
      <c r="F16" s="113"/>
      <c r="G16" s="113"/>
      <c r="H16" s="113"/>
      <c r="I16" s="152" t="s">
        <v>130</v>
      </c>
      <c r="J16" s="152" t="s">
        <v>131</v>
      </c>
      <c r="K16" s="153" t="s">
        <v>132</v>
      </c>
      <c r="L16" s="325" t="s">
        <v>133</v>
      </c>
      <c r="M16" s="326"/>
    </row>
    <row r="17" spans="1:25" ht="15" customHeight="1" x14ac:dyDescent="0.25">
      <c r="A17" s="67"/>
      <c r="B17" s="140">
        <v>1.1000000000000001</v>
      </c>
      <c r="C17" s="295" t="s">
        <v>105</v>
      </c>
      <c r="D17" s="296"/>
      <c r="E17" s="297"/>
      <c r="F17" s="298">
        <v>1</v>
      </c>
      <c r="G17" s="298"/>
      <c r="H17" s="142" t="s">
        <v>41</v>
      </c>
      <c r="I17" s="118">
        <f>SUM('Option Nr 2'!K44:L44)</f>
        <v>0</v>
      </c>
      <c r="J17" s="155">
        <v>23</v>
      </c>
      <c r="K17" s="151">
        <f>I17/100*J17</f>
        <v>0</v>
      </c>
      <c r="L17" s="306">
        <f>K17+I17</f>
        <v>0</v>
      </c>
      <c r="M17" s="307"/>
      <c r="O17" s="219"/>
      <c r="P17" s="219"/>
      <c r="Q17" s="219"/>
      <c r="R17" s="219"/>
      <c r="S17" s="219"/>
      <c r="T17" s="219"/>
      <c r="U17" s="219"/>
      <c r="V17" s="219"/>
      <c r="W17" s="219"/>
      <c r="X17" s="219"/>
      <c r="Y17" s="219"/>
    </row>
    <row r="18" spans="1:25" ht="15" customHeight="1" x14ac:dyDescent="0.25">
      <c r="A18" s="67"/>
      <c r="B18" s="140">
        <v>1.2</v>
      </c>
      <c r="C18" s="295" t="s">
        <v>94</v>
      </c>
      <c r="D18" s="296"/>
      <c r="E18" s="297"/>
      <c r="F18" s="298">
        <v>1</v>
      </c>
      <c r="G18" s="298"/>
      <c r="H18" s="142" t="s">
        <v>41</v>
      </c>
      <c r="I18" s="118">
        <f>SUM('Option Nr 2'!K45:L45)</f>
        <v>0</v>
      </c>
      <c r="J18" s="155">
        <v>23</v>
      </c>
      <c r="K18" s="151">
        <f t="shared" ref="K18:K29" si="0">I18/100*J18</f>
        <v>0</v>
      </c>
      <c r="L18" s="306">
        <f t="shared" ref="L18:L29" si="1">K18+I18</f>
        <v>0</v>
      </c>
      <c r="M18" s="307"/>
      <c r="O18" s="219"/>
      <c r="P18" s="219"/>
      <c r="Q18" s="219"/>
      <c r="R18" s="219"/>
      <c r="S18" s="219"/>
      <c r="T18" s="219"/>
      <c r="U18" s="219"/>
      <c r="V18" s="219"/>
      <c r="W18" s="219"/>
      <c r="X18" s="219"/>
      <c r="Y18" s="219"/>
    </row>
    <row r="19" spans="1:25" ht="15" customHeight="1" x14ac:dyDescent="0.25">
      <c r="A19" s="67"/>
      <c r="B19" s="140">
        <v>1.3</v>
      </c>
      <c r="C19" s="295" t="s">
        <v>95</v>
      </c>
      <c r="D19" s="296"/>
      <c r="E19" s="297"/>
      <c r="F19" s="298">
        <v>1</v>
      </c>
      <c r="G19" s="298"/>
      <c r="H19" s="142" t="s">
        <v>41</v>
      </c>
      <c r="I19" s="118">
        <f>SUM('Option Nr 2'!K46:L46)</f>
        <v>0</v>
      </c>
      <c r="J19" s="155">
        <v>23</v>
      </c>
      <c r="K19" s="151">
        <f t="shared" si="0"/>
        <v>0</v>
      </c>
      <c r="L19" s="306">
        <f t="shared" si="1"/>
        <v>0</v>
      </c>
      <c r="M19" s="307"/>
      <c r="O19" s="219"/>
      <c r="P19" s="219"/>
      <c r="Q19" s="219"/>
      <c r="R19" s="219"/>
      <c r="S19" s="219"/>
      <c r="T19" s="219"/>
      <c r="U19" s="219"/>
      <c r="V19" s="219"/>
      <c r="W19" s="219"/>
      <c r="X19" s="219"/>
      <c r="Y19" s="219"/>
    </row>
    <row r="20" spans="1:25" ht="15" customHeight="1" x14ac:dyDescent="0.25">
      <c r="A20" s="67"/>
      <c r="B20" s="140">
        <v>1.4</v>
      </c>
      <c r="C20" s="295" t="s">
        <v>96</v>
      </c>
      <c r="D20" s="296"/>
      <c r="E20" s="297"/>
      <c r="F20" s="298">
        <v>1</v>
      </c>
      <c r="G20" s="298"/>
      <c r="H20" s="142" t="s">
        <v>41</v>
      </c>
      <c r="I20" s="118">
        <f>SUM('Option Nr 2'!K47:L47)</f>
        <v>0</v>
      </c>
      <c r="J20" s="155">
        <v>23</v>
      </c>
      <c r="K20" s="151">
        <f t="shared" si="0"/>
        <v>0</v>
      </c>
      <c r="L20" s="306">
        <f t="shared" si="1"/>
        <v>0</v>
      </c>
      <c r="M20" s="307"/>
      <c r="O20" s="219"/>
      <c r="P20" s="219"/>
      <c r="Q20" s="219"/>
      <c r="R20" s="219"/>
      <c r="S20" s="219"/>
      <c r="T20" s="219"/>
      <c r="U20" s="219"/>
      <c r="V20" s="219"/>
      <c r="W20" s="219"/>
      <c r="X20" s="219"/>
      <c r="Y20" s="219"/>
    </row>
    <row r="21" spans="1:25" ht="15" customHeight="1" x14ac:dyDescent="0.25">
      <c r="A21" s="67"/>
      <c r="B21" s="140">
        <v>1.5</v>
      </c>
      <c r="C21" s="295" t="s">
        <v>97</v>
      </c>
      <c r="D21" s="296"/>
      <c r="E21" s="297"/>
      <c r="F21" s="298">
        <v>1</v>
      </c>
      <c r="G21" s="298"/>
      <c r="H21" s="142" t="s">
        <v>41</v>
      </c>
      <c r="I21" s="118">
        <f>SUM('Option Nr 2'!K48:L48)</f>
        <v>0</v>
      </c>
      <c r="J21" s="155">
        <v>23</v>
      </c>
      <c r="K21" s="151">
        <f t="shared" si="0"/>
        <v>0</v>
      </c>
      <c r="L21" s="306">
        <f t="shared" si="1"/>
        <v>0</v>
      </c>
      <c r="M21" s="307"/>
      <c r="O21" s="219"/>
      <c r="P21" s="219"/>
      <c r="Q21" s="219"/>
      <c r="R21" s="219"/>
      <c r="S21" s="219"/>
      <c r="T21" s="219"/>
      <c r="U21" s="219"/>
      <c r="V21" s="219"/>
      <c r="W21" s="219"/>
      <c r="X21" s="219"/>
      <c r="Y21" s="219"/>
    </row>
    <row r="22" spans="1:25" ht="15" customHeight="1" x14ac:dyDescent="0.25">
      <c r="A22" s="67"/>
      <c r="B22" s="140">
        <v>1.6</v>
      </c>
      <c r="C22" s="295" t="s">
        <v>98</v>
      </c>
      <c r="D22" s="296"/>
      <c r="E22" s="297"/>
      <c r="F22" s="298">
        <v>1</v>
      </c>
      <c r="G22" s="298"/>
      <c r="H22" s="142" t="s">
        <v>41</v>
      </c>
      <c r="I22" s="118">
        <f>SUM('Option Nr 2'!K49:L49)</f>
        <v>0</v>
      </c>
      <c r="J22" s="155">
        <v>23</v>
      </c>
      <c r="K22" s="151">
        <f t="shared" si="0"/>
        <v>0</v>
      </c>
      <c r="L22" s="306">
        <f t="shared" si="1"/>
        <v>0</v>
      </c>
      <c r="M22" s="307"/>
      <c r="O22" s="219"/>
      <c r="P22" s="219"/>
      <c r="Q22" s="219"/>
      <c r="R22" s="219"/>
      <c r="S22" s="219"/>
      <c r="T22" s="219"/>
      <c r="U22" s="219"/>
      <c r="V22" s="219"/>
      <c r="W22" s="219"/>
      <c r="X22" s="219"/>
      <c r="Y22" s="219"/>
    </row>
    <row r="23" spans="1:25" ht="15" customHeight="1" x14ac:dyDescent="0.25">
      <c r="A23" s="67"/>
      <c r="B23" s="140">
        <v>1.7</v>
      </c>
      <c r="C23" s="295" t="s">
        <v>99</v>
      </c>
      <c r="D23" s="296"/>
      <c r="E23" s="297"/>
      <c r="F23" s="298">
        <v>1</v>
      </c>
      <c r="G23" s="298"/>
      <c r="H23" s="142" t="s">
        <v>41</v>
      </c>
      <c r="I23" s="118">
        <f>SUM('Option Nr 2'!K50:L50)</f>
        <v>0</v>
      </c>
      <c r="J23" s="155">
        <v>23</v>
      </c>
      <c r="K23" s="151">
        <f t="shared" si="0"/>
        <v>0</v>
      </c>
      <c r="L23" s="306">
        <f t="shared" si="1"/>
        <v>0</v>
      </c>
      <c r="M23" s="307"/>
      <c r="O23" s="219"/>
      <c r="P23" s="219"/>
      <c r="Q23" s="219"/>
      <c r="R23" s="219"/>
      <c r="S23" s="219"/>
      <c r="T23" s="219"/>
      <c r="U23" s="219"/>
      <c r="V23" s="219"/>
      <c r="W23" s="219"/>
      <c r="X23" s="219"/>
      <c r="Y23" s="219"/>
    </row>
    <row r="24" spans="1:25" ht="15" customHeight="1" x14ac:dyDescent="0.25">
      <c r="A24" s="67"/>
      <c r="B24" s="140">
        <v>1.8</v>
      </c>
      <c r="C24" s="295" t="s">
        <v>134</v>
      </c>
      <c r="D24" s="296"/>
      <c r="E24" s="297"/>
      <c r="F24" s="298">
        <v>1</v>
      </c>
      <c r="G24" s="298"/>
      <c r="H24" s="142" t="s">
        <v>41</v>
      </c>
      <c r="I24" s="118">
        <f>SUM('Option Nr 2'!K51:L51)</f>
        <v>0</v>
      </c>
      <c r="J24" s="155">
        <v>13.5</v>
      </c>
      <c r="K24" s="151">
        <f t="shared" si="0"/>
        <v>0</v>
      </c>
      <c r="L24" s="306">
        <f>K24+I24</f>
        <v>0</v>
      </c>
      <c r="M24" s="307"/>
      <c r="O24" s="219"/>
      <c r="P24" s="219"/>
      <c r="Q24" s="219"/>
      <c r="R24" s="219"/>
      <c r="S24" s="219"/>
      <c r="T24" s="219"/>
      <c r="U24" s="219"/>
      <c r="V24" s="219"/>
      <c r="W24" s="219"/>
      <c r="X24" s="219"/>
      <c r="Y24" s="219"/>
    </row>
    <row r="25" spans="1:25" ht="15" customHeight="1" x14ac:dyDescent="0.25">
      <c r="A25" s="67"/>
      <c r="B25" s="140">
        <v>1.9</v>
      </c>
      <c r="C25" s="295" t="s">
        <v>135</v>
      </c>
      <c r="D25" s="296"/>
      <c r="E25" s="297"/>
      <c r="F25" s="298">
        <v>1</v>
      </c>
      <c r="G25" s="298"/>
      <c r="H25" s="142" t="s">
        <v>41</v>
      </c>
      <c r="I25" s="118">
        <f>SUM('Option Nr 2'!K52:L52)</f>
        <v>0</v>
      </c>
      <c r="J25" s="155"/>
      <c r="K25" s="151"/>
      <c r="L25" s="306">
        <f>K25+I25</f>
        <v>0</v>
      </c>
      <c r="M25" s="307"/>
      <c r="O25" s="219"/>
      <c r="P25" s="219"/>
      <c r="Q25" s="219"/>
      <c r="R25" s="219"/>
      <c r="S25" s="219"/>
      <c r="T25" s="219"/>
      <c r="U25" s="219"/>
      <c r="V25" s="219"/>
      <c r="W25" s="219"/>
      <c r="X25" s="219"/>
      <c r="Y25" s="219"/>
    </row>
    <row r="26" spans="1:25" ht="15" customHeight="1" x14ac:dyDescent="0.25">
      <c r="A26" s="67"/>
      <c r="B26" s="77">
        <v>1.1000000000000001</v>
      </c>
      <c r="C26" s="295" t="s">
        <v>136</v>
      </c>
      <c r="D26" s="296"/>
      <c r="E26" s="297"/>
      <c r="F26" s="298">
        <v>1</v>
      </c>
      <c r="G26" s="298"/>
      <c r="H26" s="142" t="s">
        <v>41</v>
      </c>
      <c r="I26" s="118">
        <f>SUM('Option Nr 2'!K40:L40)</f>
        <v>0</v>
      </c>
      <c r="J26" s="155">
        <v>13.5</v>
      </c>
      <c r="K26" s="151">
        <f t="shared" si="0"/>
        <v>0</v>
      </c>
      <c r="L26" s="306">
        <f t="shared" si="1"/>
        <v>0</v>
      </c>
      <c r="M26" s="307"/>
      <c r="O26" s="219"/>
      <c r="P26" s="219"/>
      <c r="Q26" s="219"/>
      <c r="R26" s="219"/>
      <c r="S26" s="219"/>
      <c r="T26" s="219"/>
      <c r="U26" s="219"/>
      <c r="V26" s="219"/>
      <c r="W26" s="219"/>
      <c r="X26" s="219"/>
      <c r="Y26" s="219"/>
    </row>
    <row r="27" spans="1:25" ht="15" customHeight="1" x14ac:dyDescent="0.25">
      <c r="A27" s="67"/>
      <c r="B27" s="140">
        <v>1.1100000000000001</v>
      </c>
      <c r="C27" s="295" t="s">
        <v>137</v>
      </c>
      <c r="D27" s="296"/>
      <c r="E27" s="297"/>
      <c r="F27" s="298">
        <v>1</v>
      </c>
      <c r="G27" s="298"/>
      <c r="H27" s="142" t="s">
        <v>41</v>
      </c>
      <c r="I27" s="118">
        <f>SUM('Option Nr 2'!K58:L58)</f>
        <v>0</v>
      </c>
      <c r="J27" s="155">
        <v>13.5</v>
      </c>
      <c r="K27" s="151">
        <f t="shared" si="0"/>
        <v>0</v>
      </c>
      <c r="L27" s="306">
        <f t="shared" si="1"/>
        <v>0</v>
      </c>
      <c r="M27" s="307"/>
      <c r="O27" s="219"/>
      <c r="P27" s="219"/>
      <c r="Q27" s="219"/>
      <c r="R27" s="219"/>
      <c r="S27" s="219"/>
      <c r="T27" s="219"/>
      <c r="U27" s="219"/>
      <c r="V27" s="219"/>
      <c r="W27" s="219"/>
      <c r="X27" s="219"/>
      <c r="Y27" s="219"/>
    </row>
    <row r="28" spans="1:25" ht="15" customHeight="1" x14ac:dyDescent="0.25">
      <c r="A28" s="67"/>
      <c r="B28" s="140">
        <v>1.1200000000000001</v>
      </c>
      <c r="C28" s="295" t="s">
        <v>138</v>
      </c>
      <c r="D28" s="296"/>
      <c r="E28" s="297"/>
      <c r="F28" s="298">
        <v>1</v>
      </c>
      <c r="G28" s="298"/>
      <c r="H28" s="142" t="s">
        <v>41</v>
      </c>
      <c r="I28" s="118">
        <f>SUM('Option Nr 2'!K59:L59)</f>
        <v>0</v>
      </c>
      <c r="J28" s="155">
        <v>13.5</v>
      </c>
      <c r="K28" s="151">
        <f t="shared" si="0"/>
        <v>0</v>
      </c>
      <c r="L28" s="306">
        <f t="shared" si="1"/>
        <v>0</v>
      </c>
      <c r="M28" s="307"/>
      <c r="O28" s="219"/>
      <c r="P28" s="219"/>
      <c r="Q28" s="219"/>
      <c r="R28" s="219"/>
      <c r="S28" s="219"/>
      <c r="T28" s="219"/>
      <c r="U28" s="219"/>
      <c r="V28" s="219"/>
      <c r="W28" s="219"/>
      <c r="X28" s="219"/>
      <c r="Y28" s="219"/>
    </row>
    <row r="29" spans="1:25" ht="15" customHeight="1" x14ac:dyDescent="0.25">
      <c r="A29" s="67"/>
      <c r="B29" s="140">
        <v>1.1299999999999999</v>
      </c>
      <c r="C29" s="295" t="s">
        <v>139</v>
      </c>
      <c r="D29" s="296"/>
      <c r="E29" s="297"/>
      <c r="F29" s="298">
        <v>1</v>
      </c>
      <c r="G29" s="298"/>
      <c r="H29" s="142" t="s">
        <v>41</v>
      </c>
      <c r="I29" s="118">
        <f>SUM('Option Nr 2'!K60:L60)</f>
        <v>0</v>
      </c>
      <c r="J29" s="155">
        <v>13.5</v>
      </c>
      <c r="K29" s="151">
        <f t="shared" si="0"/>
        <v>0</v>
      </c>
      <c r="L29" s="306">
        <f t="shared" si="1"/>
        <v>0</v>
      </c>
      <c r="M29" s="307"/>
      <c r="O29" s="219"/>
      <c r="P29" s="219"/>
      <c r="Q29" s="219"/>
      <c r="R29" s="219"/>
      <c r="S29" s="219"/>
      <c r="T29" s="219"/>
      <c r="U29" s="219"/>
      <c r="V29" s="219"/>
      <c r="W29" s="219"/>
      <c r="X29" s="219"/>
      <c r="Y29" s="219"/>
    </row>
    <row r="30" spans="1:25" ht="15" customHeight="1" x14ac:dyDescent="0.25">
      <c r="A30" s="67"/>
      <c r="B30" s="144"/>
      <c r="C30" s="145"/>
      <c r="D30" s="145"/>
      <c r="E30" s="145"/>
      <c r="F30" s="299" t="s">
        <v>140</v>
      </c>
      <c r="G30" s="300"/>
      <c r="H30" s="301"/>
      <c r="I30" s="154">
        <f>SUM(I17:I29)</f>
        <v>0</v>
      </c>
      <c r="J30" s="145"/>
      <c r="K30" s="145"/>
      <c r="L30" s="145"/>
      <c r="M30" s="146"/>
      <c r="O30" s="141"/>
      <c r="P30" s="141"/>
      <c r="Q30" s="141"/>
      <c r="R30" s="141"/>
      <c r="S30" s="141"/>
      <c r="T30" s="141"/>
      <c r="U30" s="141"/>
      <c r="V30" s="141"/>
      <c r="W30" s="141"/>
      <c r="X30" s="141"/>
      <c r="Y30" s="141"/>
    </row>
    <row r="31" spans="1:25" ht="6" customHeight="1" x14ac:dyDescent="0.25">
      <c r="A31" s="67"/>
      <c r="B31" s="327"/>
      <c r="C31" s="328"/>
      <c r="D31" s="328"/>
      <c r="E31" s="328"/>
      <c r="F31" s="328"/>
      <c r="G31" s="328"/>
      <c r="H31" s="328"/>
      <c r="I31" s="328"/>
      <c r="J31" s="328"/>
      <c r="K31" s="328"/>
      <c r="L31" s="328"/>
      <c r="M31" s="329"/>
    </row>
    <row r="32" spans="1:25" ht="15" customHeight="1" thickBot="1" x14ac:dyDescent="0.3">
      <c r="A32" s="67"/>
      <c r="B32" s="302" t="s">
        <v>142</v>
      </c>
      <c r="C32" s="303"/>
      <c r="D32" s="303"/>
      <c r="E32" s="303"/>
      <c r="F32" s="303"/>
      <c r="G32" s="303"/>
      <c r="H32" s="303"/>
      <c r="I32" s="303"/>
      <c r="J32" s="304"/>
      <c r="K32" s="305"/>
      <c r="L32" s="330">
        <f>SUM(L15:M30)</f>
        <v>0</v>
      </c>
      <c r="M32" s="331"/>
      <c r="O32" s="294"/>
      <c r="P32" s="294"/>
      <c r="Q32" s="294"/>
      <c r="R32" s="294"/>
      <c r="S32" s="294"/>
      <c r="T32" s="294"/>
      <c r="U32" s="294"/>
      <c r="V32" s="294"/>
      <c r="W32" s="294"/>
      <c r="X32" s="294"/>
      <c r="Y32" s="294"/>
    </row>
    <row r="33" spans="1:13" ht="15" customHeight="1" thickBot="1" x14ac:dyDescent="0.3">
      <c r="A33" s="67"/>
      <c r="B33" s="327"/>
      <c r="C33" s="328"/>
      <c r="D33" s="328"/>
      <c r="E33" s="328"/>
      <c r="F33" s="328"/>
      <c r="G33" s="328"/>
      <c r="H33" s="328"/>
      <c r="I33" s="328"/>
      <c r="J33" s="328"/>
      <c r="K33" s="328"/>
      <c r="L33" s="328"/>
      <c r="M33" s="329"/>
    </row>
    <row r="34" spans="1:13" ht="6.75" customHeight="1" x14ac:dyDescent="0.25">
      <c r="A34" s="114"/>
      <c r="B34" s="3"/>
      <c r="C34" s="115"/>
      <c r="D34" s="3"/>
      <c r="E34" s="3"/>
      <c r="F34" s="3"/>
      <c r="G34" s="3"/>
      <c r="H34" s="3"/>
      <c r="I34" s="3"/>
      <c r="J34" s="3"/>
      <c r="K34" s="3"/>
      <c r="L34" s="3"/>
      <c r="M34" s="116"/>
    </row>
    <row r="35" spans="1:13" ht="53.25" customHeight="1" thickBot="1" x14ac:dyDescent="0.3">
      <c r="A35" s="117" t="s">
        <v>56</v>
      </c>
      <c r="B35" s="332" t="s">
        <v>106</v>
      </c>
      <c r="C35" s="332"/>
      <c r="D35" s="332"/>
      <c r="E35" s="332"/>
      <c r="F35" s="332"/>
      <c r="G35" s="332"/>
      <c r="H35" s="332"/>
      <c r="I35" s="332"/>
      <c r="J35" s="332"/>
      <c r="K35" s="332"/>
      <c r="L35" s="332"/>
      <c r="M35" s="333"/>
    </row>
    <row r="36" spans="1:13" ht="11.1" customHeight="1" x14ac:dyDescent="0.25">
      <c r="B36" s="180"/>
      <c r="C36" s="180"/>
      <c r="D36" s="180"/>
      <c r="E36" s="180"/>
      <c r="F36" s="180"/>
      <c r="G36" s="180"/>
      <c r="H36" s="180"/>
      <c r="I36" s="180"/>
      <c r="J36" s="180"/>
      <c r="K36" s="180"/>
      <c r="L36" s="180"/>
      <c r="M36" s="180"/>
    </row>
    <row r="37" spans="1:13" x14ac:dyDescent="0.25">
      <c r="B37" s="180"/>
      <c r="C37" s="180"/>
      <c r="D37" s="180"/>
      <c r="E37" s="180"/>
      <c r="F37" s="180"/>
      <c r="G37" s="180"/>
      <c r="H37" s="180"/>
      <c r="I37" s="180"/>
      <c r="J37" s="180"/>
      <c r="K37" s="180"/>
      <c r="L37" s="180"/>
      <c r="M37" s="180"/>
    </row>
    <row r="38" spans="1:13" ht="12" customHeight="1" x14ac:dyDescent="0.25">
      <c r="B38" s="180"/>
      <c r="C38" s="180"/>
      <c r="D38" s="180"/>
      <c r="E38" s="180"/>
      <c r="F38" s="180"/>
      <c r="G38" s="180"/>
      <c r="H38" s="180"/>
      <c r="I38" s="180"/>
      <c r="J38" s="180"/>
      <c r="K38" s="180"/>
      <c r="L38" s="180"/>
      <c r="M38" s="180"/>
    </row>
  </sheetData>
  <sheetProtection algorithmName="SHA-512" hashValue="ZsAGG1dzHMOFq7VEHhAxnOitua2lAGfoDjT+s+APATA51u36S4bnOJSli/hDFWvx2jv09p4aBqmP6K/yC4gRdA==" saltValue="AwGuujHzx3lpllceKH5cow==" spinCount="100000" sheet="1" selectLockedCells="1"/>
  <mergeCells count="84">
    <mergeCell ref="L23:M23"/>
    <mergeCell ref="O23:Y23"/>
    <mergeCell ref="O20:Y20"/>
    <mergeCell ref="L21:M21"/>
    <mergeCell ref="O21:Y21"/>
    <mergeCell ref="L22:M22"/>
    <mergeCell ref="O22:Y22"/>
    <mergeCell ref="F30:H30"/>
    <mergeCell ref="B31:M31"/>
    <mergeCell ref="A11:M11"/>
    <mergeCell ref="L12:M12"/>
    <mergeCell ref="O12:Y12"/>
    <mergeCell ref="A13:M13"/>
    <mergeCell ref="L14:M14"/>
    <mergeCell ref="O14:Y14"/>
    <mergeCell ref="L16:M16"/>
    <mergeCell ref="L17:M17"/>
    <mergeCell ref="O17:Y17"/>
    <mergeCell ref="L18:M18"/>
    <mergeCell ref="O18:Y18"/>
    <mergeCell ref="L19:M19"/>
    <mergeCell ref="O19:Y19"/>
    <mergeCell ref="L20:M20"/>
    <mergeCell ref="C23:E23"/>
    <mergeCell ref="F23:G23"/>
    <mergeCell ref="C24:E24"/>
    <mergeCell ref="F24:G24"/>
    <mergeCell ref="C26:E26"/>
    <mergeCell ref="F26:G26"/>
    <mergeCell ref="C20:E20"/>
    <mergeCell ref="F20:G20"/>
    <mergeCell ref="C21:E21"/>
    <mergeCell ref="F21:G21"/>
    <mergeCell ref="C22:E22"/>
    <mergeCell ref="F22:G22"/>
    <mergeCell ref="C17:E17"/>
    <mergeCell ref="F17:G17"/>
    <mergeCell ref="C18:E18"/>
    <mergeCell ref="F18:G18"/>
    <mergeCell ref="C19:E19"/>
    <mergeCell ref="F19:G19"/>
    <mergeCell ref="A12:C12"/>
    <mergeCell ref="D12:E12"/>
    <mergeCell ref="F12:I12"/>
    <mergeCell ref="A2:M6"/>
    <mergeCell ref="A14:C14"/>
    <mergeCell ref="D14:E14"/>
    <mergeCell ref="F14:I14"/>
    <mergeCell ref="A7:M7"/>
    <mergeCell ref="D8:M8"/>
    <mergeCell ref="A9:M9"/>
    <mergeCell ref="L10:M10"/>
    <mergeCell ref="O10:Y10"/>
    <mergeCell ref="A8:C8"/>
    <mergeCell ref="A10:C10"/>
    <mergeCell ref="D10:E10"/>
    <mergeCell ref="F10:I10"/>
    <mergeCell ref="L24:M24"/>
    <mergeCell ref="O24:Y24"/>
    <mergeCell ref="C25:E25"/>
    <mergeCell ref="F25:G25"/>
    <mergeCell ref="L25:M25"/>
    <mergeCell ref="O25:Y25"/>
    <mergeCell ref="L26:M26"/>
    <mergeCell ref="O26:Y26"/>
    <mergeCell ref="C27:E27"/>
    <mergeCell ref="F27:G27"/>
    <mergeCell ref="L27:M27"/>
    <mergeCell ref="O27:Y27"/>
    <mergeCell ref="L28:M28"/>
    <mergeCell ref="O28:Y28"/>
    <mergeCell ref="C29:E29"/>
    <mergeCell ref="F29:G29"/>
    <mergeCell ref="L29:M29"/>
    <mergeCell ref="O29:Y29"/>
    <mergeCell ref="C28:E28"/>
    <mergeCell ref="F28:G28"/>
    <mergeCell ref="B36:M36"/>
    <mergeCell ref="B37:M38"/>
    <mergeCell ref="B32:K32"/>
    <mergeCell ref="L32:M32"/>
    <mergeCell ref="O32:Y32"/>
    <mergeCell ref="B33:M33"/>
    <mergeCell ref="B35:M35"/>
  </mergeCells>
  <printOptions horizontalCentered="1" verticalCentered="1"/>
  <pageMargins left="0.59055118110236227" right="0" top="0" bottom="0" header="0" footer="0"/>
  <pageSetup paperSize="9" scale="94" orientation="landscape"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2:P82"/>
  <sheetViews>
    <sheetView showZeros="0" zoomScaleNormal="100" zoomScaleSheetLayoutView="100" workbookViewId="0">
      <selection activeCell="E16" sqref="E16:F16"/>
    </sheetView>
  </sheetViews>
  <sheetFormatPr defaultColWidth="9.140625" defaultRowHeight="12.75" x14ac:dyDescent="0.25"/>
  <cols>
    <col min="1" max="1" width="2.28515625" style="1" customWidth="1"/>
    <col min="2" max="2" width="9.28515625" style="1" customWidth="1"/>
    <col min="3" max="3" width="7.42578125" style="1" customWidth="1"/>
    <col min="4" max="4" width="26.42578125" style="1" customWidth="1"/>
    <col min="5" max="6" width="9.140625" style="1"/>
    <col min="7" max="7" width="9.140625" style="1" customWidth="1"/>
    <col min="8" max="8" width="5.42578125" style="1" customWidth="1"/>
    <col min="9" max="9" width="9.140625" style="1"/>
    <col min="10" max="10" width="17.5703125" style="1" customWidth="1"/>
    <col min="11" max="12" width="9.140625" style="1"/>
    <col min="13" max="13" width="2.28515625" style="1" customWidth="1"/>
    <col min="14" max="14" width="2.28515625" style="1" hidden="1" customWidth="1"/>
    <col min="15" max="15" width="0" style="134" hidden="1" customWidth="1"/>
    <col min="16" max="16384" width="9.140625" style="1"/>
  </cols>
  <sheetData>
    <row r="2" spans="2:16" ht="15.75" customHeight="1" x14ac:dyDescent="0.25">
      <c r="B2" s="168" t="s">
        <v>59</v>
      </c>
      <c r="C2" s="168"/>
      <c r="D2" s="168"/>
      <c r="E2" s="168"/>
      <c r="F2" s="168"/>
      <c r="G2" s="168"/>
      <c r="H2" s="168"/>
      <c r="I2" s="168"/>
      <c r="J2" s="168"/>
      <c r="K2" s="168"/>
      <c r="L2" s="168"/>
    </row>
    <row r="3" spans="2:16" ht="15" customHeight="1" x14ac:dyDescent="0.25">
      <c r="B3" s="168"/>
      <c r="C3" s="168"/>
      <c r="D3" s="168"/>
      <c r="E3" s="168"/>
      <c r="F3" s="168"/>
      <c r="G3" s="168"/>
      <c r="H3" s="168"/>
      <c r="I3" s="168"/>
      <c r="J3" s="168"/>
      <c r="K3" s="168"/>
      <c r="L3" s="168"/>
    </row>
    <row r="4" spans="2:16" ht="15" customHeight="1" x14ac:dyDescent="0.25">
      <c r="B4" s="168"/>
      <c r="C4" s="168"/>
      <c r="D4" s="168"/>
      <c r="E4" s="168"/>
      <c r="F4" s="168"/>
      <c r="G4" s="168"/>
      <c r="H4" s="168"/>
      <c r="I4" s="168"/>
      <c r="J4" s="168"/>
      <c r="K4" s="168"/>
      <c r="L4" s="168"/>
    </row>
    <row r="5" spans="2:16" ht="15" customHeight="1" x14ac:dyDescent="0.25">
      <c r="B5" s="168"/>
      <c r="C5" s="168"/>
      <c r="D5" s="168"/>
      <c r="E5" s="168"/>
      <c r="F5" s="168"/>
      <c r="G5" s="168"/>
      <c r="H5" s="168"/>
      <c r="I5" s="168"/>
      <c r="J5" s="168"/>
      <c r="K5" s="168"/>
      <c r="L5" s="168"/>
    </row>
    <row r="6" spans="2:16" ht="6" customHeight="1" x14ac:dyDescent="0.25">
      <c r="B6" s="168"/>
      <c r="C6" s="168"/>
      <c r="D6" s="168"/>
      <c r="E6" s="168"/>
      <c r="F6" s="168"/>
      <c r="G6" s="168"/>
      <c r="H6" s="168"/>
      <c r="I6" s="168"/>
      <c r="J6" s="168"/>
      <c r="K6" s="168"/>
      <c r="L6" s="168"/>
    </row>
    <row r="7" spans="2:16" ht="30" customHeight="1" thickBot="1" x14ac:dyDescent="0.3">
      <c r="B7" s="180" t="s">
        <v>87</v>
      </c>
      <c r="C7" s="180"/>
      <c r="D7" s="180"/>
      <c r="E7" s="180"/>
      <c r="F7" s="180"/>
      <c r="G7" s="180"/>
      <c r="H7" s="180"/>
      <c r="I7" s="180"/>
      <c r="J7" s="180"/>
      <c r="K7" s="180"/>
      <c r="L7" s="180"/>
    </row>
    <row r="8" spans="2:16" ht="15" customHeight="1" x14ac:dyDescent="0.25">
      <c r="B8" s="184" t="s">
        <v>61</v>
      </c>
      <c r="C8" s="185"/>
      <c r="D8" s="185"/>
      <c r="E8" s="104">
        <v>0</v>
      </c>
      <c r="F8" s="285"/>
      <c r="G8" s="285"/>
      <c r="H8" s="285"/>
      <c r="I8" s="285"/>
      <c r="J8" s="285"/>
      <c r="K8" s="285"/>
      <c r="L8" s="286"/>
      <c r="P8" s="129"/>
    </row>
    <row r="9" spans="2:16" ht="15" customHeight="1" thickBot="1" x14ac:dyDescent="0.3">
      <c r="B9" s="290" t="s">
        <v>85</v>
      </c>
      <c r="C9" s="291"/>
      <c r="D9" s="292"/>
      <c r="E9" s="287">
        <v>0</v>
      </c>
      <c r="F9" s="288"/>
      <c r="G9" s="288"/>
      <c r="H9" s="288"/>
      <c r="I9" s="288"/>
      <c r="J9" s="288"/>
      <c r="K9" s="288"/>
      <c r="L9" s="289"/>
      <c r="P9" s="129"/>
    </row>
    <row r="10" spans="2:16" x14ac:dyDescent="0.25">
      <c r="B10" s="74" t="s">
        <v>8</v>
      </c>
      <c r="C10" s="11"/>
      <c r="D10" s="11"/>
      <c r="E10" s="11"/>
      <c r="F10" s="11"/>
      <c r="G10" s="11"/>
      <c r="H10" s="11"/>
      <c r="I10" s="11"/>
      <c r="J10" s="11"/>
      <c r="K10" s="11"/>
      <c r="L10" s="12"/>
      <c r="O10" s="134">
        <v>1</v>
      </c>
      <c r="P10" s="129"/>
    </row>
    <row r="11" spans="2:16" ht="6.75" customHeight="1" x14ac:dyDescent="0.25">
      <c r="B11" s="45"/>
      <c r="L11" s="15"/>
      <c r="O11" s="134">
        <v>2</v>
      </c>
      <c r="P11" s="129"/>
    </row>
    <row r="12" spans="2:16" ht="13.15" customHeight="1" x14ac:dyDescent="0.25">
      <c r="B12" s="157" t="s">
        <v>28</v>
      </c>
      <c r="C12" s="271"/>
      <c r="D12" s="271"/>
      <c r="E12" s="272">
        <v>0</v>
      </c>
      <c r="F12" s="278"/>
      <c r="G12" s="177" t="s">
        <v>9</v>
      </c>
      <c r="H12" s="177"/>
      <c r="I12" s="177"/>
      <c r="J12" s="178">
        <v>0</v>
      </c>
      <c r="K12" s="283"/>
      <c r="L12" s="284"/>
      <c r="O12" s="134">
        <v>3</v>
      </c>
      <c r="P12" s="129"/>
    </row>
    <row r="13" spans="2:16" ht="6.75" customHeight="1" x14ac:dyDescent="0.25">
      <c r="B13" s="275"/>
      <c r="C13" s="276"/>
      <c r="D13" s="276"/>
      <c r="E13" s="276"/>
      <c r="F13" s="276"/>
      <c r="G13" s="276"/>
      <c r="H13" s="276"/>
      <c r="I13" s="276"/>
      <c r="J13" s="276"/>
      <c r="K13" s="276"/>
      <c r="L13" s="277"/>
      <c r="O13" s="134">
        <v>4</v>
      </c>
      <c r="P13" s="129"/>
    </row>
    <row r="14" spans="2:16" ht="27" customHeight="1" x14ac:dyDescent="0.25">
      <c r="B14" s="157" t="s">
        <v>10</v>
      </c>
      <c r="C14" s="271"/>
      <c r="D14" s="271"/>
      <c r="E14" s="272">
        <v>0</v>
      </c>
      <c r="F14" s="278"/>
      <c r="G14" s="176" t="s">
        <v>62</v>
      </c>
      <c r="H14" s="177"/>
      <c r="I14" s="160"/>
      <c r="J14" s="273">
        <v>1</v>
      </c>
      <c r="K14" s="273"/>
      <c r="L14" s="274"/>
      <c r="O14" s="134">
        <v>5</v>
      </c>
      <c r="P14" s="147"/>
    </row>
    <row r="15" spans="2:16" ht="6.75" customHeight="1" x14ac:dyDescent="0.25">
      <c r="B15" s="275"/>
      <c r="C15" s="276"/>
      <c r="D15" s="276"/>
      <c r="E15" s="276"/>
      <c r="F15" s="276"/>
      <c r="G15" s="276"/>
      <c r="H15" s="276"/>
      <c r="I15" s="276"/>
      <c r="J15" s="276"/>
      <c r="K15" s="276"/>
      <c r="L15" s="277"/>
      <c r="P15" s="129"/>
    </row>
    <row r="16" spans="2:16" ht="15" customHeight="1" x14ac:dyDescent="0.25">
      <c r="B16" s="157" t="s">
        <v>29</v>
      </c>
      <c r="C16" s="271"/>
      <c r="D16" s="271"/>
      <c r="E16" s="272">
        <v>0</v>
      </c>
      <c r="F16" s="278"/>
      <c r="G16" s="271" t="s">
        <v>30</v>
      </c>
      <c r="H16" s="271"/>
      <c r="I16" s="271"/>
      <c r="J16" s="272"/>
      <c r="K16" s="273"/>
      <c r="L16" s="274"/>
      <c r="P16" s="147"/>
    </row>
    <row r="17" spans="2:16" ht="6.75" customHeight="1" x14ac:dyDescent="0.25">
      <c r="B17" s="275"/>
      <c r="C17" s="276"/>
      <c r="D17" s="276"/>
      <c r="E17" s="276"/>
      <c r="F17" s="276"/>
      <c r="G17" s="276"/>
      <c r="H17" s="276"/>
      <c r="I17" s="276"/>
      <c r="J17" s="276"/>
      <c r="K17" s="276"/>
      <c r="L17" s="277"/>
      <c r="P17" s="129"/>
    </row>
    <row r="18" spans="2:16" ht="15" customHeight="1" x14ac:dyDescent="0.25">
      <c r="B18" s="157" t="s">
        <v>31</v>
      </c>
      <c r="C18" s="271"/>
      <c r="D18" s="271"/>
      <c r="E18" s="282">
        <v>0</v>
      </c>
      <c r="F18" s="278"/>
      <c r="G18" s="271" t="s">
        <v>32</v>
      </c>
      <c r="H18" s="271"/>
      <c r="I18" s="271"/>
      <c r="J18" s="272">
        <v>0</v>
      </c>
      <c r="K18" s="278"/>
      <c r="L18" s="75" t="s">
        <v>33</v>
      </c>
      <c r="O18" s="135"/>
      <c r="P18" s="147"/>
    </row>
    <row r="19" spans="2:16" ht="6.75" customHeight="1" x14ac:dyDescent="0.25">
      <c r="B19" s="275"/>
      <c r="C19" s="276"/>
      <c r="D19" s="276"/>
      <c r="E19" s="276"/>
      <c r="F19" s="276"/>
      <c r="G19" s="276"/>
      <c r="H19" s="276"/>
      <c r="I19" s="276"/>
      <c r="J19" s="276"/>
      <c r="K19" s="276"/>
      <c r="L19" s="277"/>
    </row>
    <row r="20" spans="2:16" ht="14.45" customHeight="1" x14ac:dyDescent="0.25">
      <c r="B20" s="157" t="s">
        <v>26</v>
      </c>
      <c r="C20" s="271"/>
      <c r="D20" s="271"/>
      <c r="E20" s="272">
        <v>0</v>
      </c>
      <c r="F20" s="273"/>
      <c r="G20" s="273"/>
      <c r="H20" s="273"/>
      <c r="I20" s="273"/>
      <c r="J20" s="273"/>
      <c r="K20" s="273"/>
      <c r="L20" s="274"/>
      <c r="O20" s="135"/>
    </row>
    <row r="21" spans="2:16" ht="6.75" customHeight="1" thickBot="1" x14ac:dyDescent="0.3">
      <c r="B21" s="279"/>
      <c r="C21" s="280"/>
      <c r="D21" s="280"/>
      <c r="E21" s="280"/>
      <c r="F21" s="280"/>
      <c r="G21" s="280"/>
      <c r="H21" s="280"/>
      <c r="I21" s="280"/>
      <c r="J21" s="280"/>
      <c r="K21" s="280"/>
      <c r="L21" s="281"/>
    </row>
    <row r="22" spans="2:16" s="2" customFormat="1" x14ac:dyDescent="0.25">
      <c r="B22" s="268">
        <v>1</v>
      </c>
      <c r="C22" s="269" t="s">
        <v>84</v>
      </c>
      <c r="D22" s="269"/>
      <c r="E22" s="269"/>
      <c r="F22" s="269"/>
      <c r="G22" s="269"/>
      <c r="H22" s="269"/>
      <c r="I22" s="269"/>
      <c r="J22" s="269"/>
      <c r="K22" s="269"/>
      <c r="L22" s="270"/>
      <c r="O22" s="134"/>
    </row>
    <row r="23" spans="2:16" x14ac:dyDescent="0.25">
      <c r="B23" s="268"/>
      <c r="C23" s="76" t="s">
        <v>34</v>
      </c>
      <c r="D23" s="263" t="s">
        <v>35</v>
      </c>
      <c r="E23" s="263"/>
      <c r="F23" s="263"/>
      <c r="G23" s="263"/>
      <c r="H23" s="263"/>
      <c r="I23" s="263"/>
      <c r="J23" s="263"/>
      <c r="K23" s="251" t="s">
        <v>36</v>
      </c>
      <c r="L23" s="252"/>
    </row>
    <row r="24" spans="2:16" ht="15" customHeight="1" x14ac:dyDescent="0.25">
      <c r="B24" s="268"/>
      <c r="C24" s="263" t="s">
        <v>37</v>
      </c>
      <c r="D24" s="263"/>
      <c r="E24" s="263"/>
      <c r="F24" s="263"/>
      <c r="G24" s="263"/>
      <c r="H24" s="263"/>
      <c r="I24" s="263"/>
      <c r="J24" s="263"/>
      <c r="K24" s="263"/>
      <c r="L24" s="264"/>
    </row>
    <row r="25" spans="2:16" ht="15" customHeight="1" x14ac:dyDescent="0.25">
      <c r="B25" s="268"/>
      <c r="C25" s="4">
        <v>1.1000000000000001</v>
      </c>
      <c r="D25" s="214" t="s">
        <v>65</v>
      </c>
      <c r="E25" s="214"/>
      <c r="F25" s="214"/>
      <c r="G25" s="214"/>
      <c r="H25" s="214"/>
      <c r="I25" s="214"/>
      <c r="J25" s="214"/>
      <c r="K25" s="266">
        <v>0</v>
      </c>
      <c r="L25" s="267"/>
    </row>
    <row r="26" spans="2:16" x14ac:dyDescent="0.25">
      <c r="B26" s="268"/>
      <c r="C26" s="4">
        <v>1.2</v>
      </c>
      <c r="D26" s="214" t="s">
        <v>66</v>
      </c>
      <c r="E26" s="214"/>
      <c r="F26" s="214"/>
      <c r="G26" s="214"/>
      <c r="H26" s="214"/>
      <c r="I26" s="214"/>
      <c r="J26" s="214"/>
      <c r="K26" s="266">
        <v>0</v>
      </c>
      <c r="L26" s="267"/>
    </row>
    <row r="27" spans="2:16" x14ac:dyDescent="0.25">
      <c r="B27" s="268"/>
      <c r="C27" s="4">
        <v>1.3</v>
      </c>
      <c r="D27" s="214" t="s">
        <v>67</v>
      </c>
      <c r="E27" s="214"/>
      <c r="F27" s="214"/>
      <c r="G27" s="214"/>
      <c r="H27" s="214"/>
      <c r="I27" s="214"/>
      <c r="J27" s="214"/>
      <c r="K27" s="266">
        <v>0</v>
      </c>
      <c r="L27" s="267"/>
    </row>
    <row r="28" spans="2:16" x14ac:dyDescent="0.25">
      <c r="B28" s="268"/>
      <c r="C28" s="4">
        <v>1.4</v>
      </c>
      <c r="D28" s="214" t="s">
        <v>68</v>
      </c>
      <c r="E28" s="214"/>
      <c r="F28" s="214"/>
      <c r="G28" s="214"/>
      <c r="H28" s="214"/>
      <c r="I28" s="214"/>
      <c r="J28" s="214"/>
      <c r="K28" s="266">
        <v>0</v>
      </c>
      <c r="L28" s="267"/>
    </row>
    <row r="29" spans="2:16" x14ac:dyDescent="0.25">
      <c r="B29" s="268"/>
      <c r="C29" s="4">
        <v>1.5</v>
      </c>
      <c r="D29" s="214" t="s">
        <v>69</v>
      </c>
      <c r="E29" s="214"/>
      <c r="F29" s="214"/>
      <c r="G29" s="214"/>
      <c r="H29" s="214"/>
      <c r="I29" s="214"/>
      <c r="J29" s="214"/>
      <c r="K29" s="266">
        <v>0</v>
      </c>
      <c r="L29" s="267"/>
    </row>
    <row r="30" spans="2:16" x14ac:dyDescent="0.25">
      <c r="B30" s="268"/>
      <c r="C30" s="4">
        <v>1.6</v>
      </c>
      <c r="D30" s="214" t="s">
        <v>70</v>
      </c>
      <c r="E30" s="214"/>
      <c r="F30" s="214"/>
      <c r="G30" s="214"/>
      <c r="H30" s="214"/>
      <c r="I30" s="214"/>
      <c r="J30" s="214"/>
      <c r="K30" s="266">
        <v>0</v>
      </c>
      <c r="L30" s="267"/>
    </row>
    <row r="31" spans="2:16" x14ac:dyDescent="0.25">
      <c r="B31" s="268"/>
      <c r="C31" s="4">
        <v>1.7</v>
      </c>
      <c r="D31" s="214" t="s">
        <v>71</v>
      </c>
      <c r="E31" s="214"/>
      <c r="F31" s="214"/>
      <c r="G31" s="214"/>
      <c r="H31" s="214"/>
      <c r="I31" s="214"/>
      <c r="J31" s="214"/>
      <c r="K31" s="266">
        <v>0</v>
      </c>
      <c r="L31" s="267"/>
    </row>
    <row r="32" spans="2:16" x14ac:dyDescent="0.25">
      <c r="B32" s="268"/>
      <c r="C32" s="4">
        <v>1.8</v>
      </c>
      <c r="D32" s="214" t="s">
        <v>79</v>
      </c>
      <c r="E32" s="214"/>
      <c r="F32" s="214"/>
      <c r="G32" s="214"/>
      <c r="H32" s="214"/>
      <c r="I32" s="214"/>
      <c r="J32" s="214"/>
      <c r="K32" s="266">
        <v>0</v>
      </c>
      <c r="L32" s="267"/>
    </row>
    <row r="33" spans="2:15" ht="15" customHeight="1" x14ac:dyDescent="0.25">
      <c r="B33" s="268"/>
      <c r="C33" s="4">
        <v>1.9</v>
      </c>
      <c r="D33" s="214" t="s">
        <v>73</v>
      </c>
      <c r="E33" s="214"/>
      <c r="F33" s="214"/>
      <c r="G33" s="214"/>
      <c r="H33" s="214"/>
      <c r="I33" s="214"/>
      <c r="J33" s="214"/>
      <c r="K33" s="266">
        <v>0</v>
      </c>
      <c r="L33" s="267"/>
    </row>
    <row r="34" spans="2:15" x14ac:dyDescent="0.25">
      <c r="B34" s="268"/>
      <c r="C34" s="77">
        <v>1.1000000000000001</v>
      </c>
      <c r="D34" s="214" t="s">
        <v>80</v>
      </c>
      <c r="E34" s="214"/>
      <c r="F34" s="214"/>
      <c r="G34" s="214"/>
      <c r="H34" s="214"/>
      <c r="I34" s="214"/>
      <c r="J34" s="214"/>
      <c r="K34" s="266">
        <v>0</v>
      </c>
      <c r="L34" s="267"/>
    </row>
    <row r="35" spans="2:15" x14ac:dyDescent="0.25">
      <c r="B35" s="268"/>
      <c r="C35" s="4">
        <v>1.1100000000000001</v>
      </c>
      <c r="D35" s="214" t="s">
        <v>75</v>
      </c>
      <c r="E35" s="214"/>
      <c r="F35" s="214"/>
      <c r="G35" s="214"/>
      <c r="H35" s="214"/>
      <c r="I35" s="214"/>
      <c r="J35" s="214"/>
      <c r="K35" s="266">
        <v>0</v>
      </c>
      <c r="L35" s="267"/>
    </row>
    <row r="36" spans="2:15" ht="15" customHeight="1" x14ac:dyDescent="0.25">
      <c r="B36" s="268"/>
      <c r="C36" s="4">
        <v>1.1200000000000001</v>
      </c>
      <c r="D36" s="214" t="s">
        <v>76</v>
      </c>
      <c r="E36" s="214"/>
      <c r="F36" s="214"/>
      <c r="G36" s="214"/>
      <c r="H36" s="214"/>
      <c r="I36" s="214"/>
      <c r="J36" s="214"/>
      <c r="K36" s="266">
        <v>0</v>
      </c>
      <c r="L36" s="267"/>
      <c r="O36" s="135"/>
    </row>
    <row r="37" spans="2:15" ht="15" customHeight="1" x14ac:dyDescent="0.25">
      <c r="B37" s="268"/>
      <c r="C37" s="4">
        <v>1.1299999999999999</v>
      </c>
      <c r="D37" s="176" t="s">
        <v>77</v>
      </c>
      <c r="E37" s="177"/>
      <c r="F37" s="177"/>
      <c r="G37" s="177"/>
      <c r="H37" s="177"/>
      <c r="I37" s="177"/>
      <c r="J37" s="160"/>
      <c r="K37" s="266">
        <v>0</v>
      </c>
      <c r="L37" s="267"/>
      <c r="O37" s="135"/>
    </row>
    <row r="38" spans="2:15" ht="15" customHeight="1" x14ac:dyDescent="0.25">
      <c r="B38" s="268"/>
      <c r="C38" s="4">
        <v>1.1399999999999999</v>
      </c>
      <c r="D38" s="214" t="s">
        <v>27</v>
      </c>
      <c r="E38" s="214"/>
      <c r="F38" s="214"/>
      <c r="G38" s="214"/>
      <c r="H38" s="214"/>
      <c r="I38" s="214"/>
      <c r="J38" s="214"/>
      <c r="K38" s="266">
        <v>0</v>
      </c>
      <c r="L38" s="267"/>
      <c r="O38" s="135"/>
    </row>
    <row r="39" spans="2:15" ht="15" customHeight="1" x14ac:dyDescent="0.25">
      <c r="B39" s="268"/>
      <c r="C39" s="4">
        <v>1.1499999999999999</v>
      </c>
      <c r="D39" s="214" t="s">
        <v>78</v>
      </c>
      <c r="E39" s="214"/>
      <c r="F39" s="214"/>
      <c r="G39" s="214"/>
      <c r="H39" s="214"/>
      <c r="I39" s="214"/>
      <c r="J39" s="214"/>
      <c r="K39" s="266">
        <v>0</v>
      </c>
      <c r="L39" s="267"/>
    </row>
    <row r="40" spans="2:15" s="2" customFormat="1" ht="15" customHeight="1" x14ac:dyDescent="0.25">
      <c r="B40" s="268"/>
      <c r="C40" s="262" t="s">
        <v>38</v>
      </c>
      <c r="D40" s="262"/>
      <c r="E40" s="262"/>
      <c r="F40" s="262"/>
      <c r="G40" s="262"/>
      <c r="H40" s="262"/>
      <c r="I40" s="262"/>
      <c r="J40" s="262"/>
      <c r="K40" s="230">
        <f>SUM(K25:L39)</f>
        <v>0</v>
      </c>
      <c r="L40" s="231"/>
      <c r="O40" s="134"/>
    </row>
    <row r="41" spans="2:15" x14ac:dyDescent="0.25">
      <c r="B41" s="268"/>
      <c r="C41" s="263" t="s">
        <v>39</v>
      </c>
      <c r="D41" s="263"/>
      <c r="E41" s="263"/>
      <c r="F41" s="263"/>
      <c r="G41" s="263"/>
      <c r="H41" s="263"/>
      <c r="I41" s="263"/>
      <c r="J41" s="263"/>
      <c r="K41" s="263"/>
      <c r="L41" s="264"/>
    </row>
    <row r="42" spans="2:15" ht="12.75" customHeight="1" x14ac:dyDescent="0.25">
      <c r="B42" s="268"/>
      <c r="C42" s="249" t="s">
        <v>35</v>
      </c>
      <c r="D42" s="249"/>
      <c r="E42" s="249"/>
      <c r="F42" s="249"/>
      <c r="G42" s="250" t="s">
        <v>45</v>
      </c>
      <c r="H42" s="250"/>
      <c r="I42" s="122" t="s">
        <v>46</v>
      </c>
      <c r="J42" s="121" t="s">
        <v>47</v>
      </c>
      <c r="K42" s="251" t="s">
        <v>48</v>
      </c>
      <c r="L42" s="252"/>
    </row>
    <row r="43" spans="2:15" ht="12.75" customHeight="1" x14ac:dyDescent="0.25">
      <c r="B43" s="268"/>
      <c r="C43" s="4">
        <v>1.1599999999999999</v>
      </c>
      <c r="D43" s="260" t="s">
        <v>7</v>
      </c>
      <c r="E43" s="260"/>
      <c r="F43" s="260"/>
      <c r="G43" s="250"/>
      <c r="H43" s="250"/>
      <c r="I43" s="122"/>
      <c r="J43" s="121"/>
      <c r="K43" s="241">
        <f>SUM(K44:L50)</f>
        <v>0</v>
      </c>
      <c r="L43" s="242"/>
    </row>
    <row r="44" spans="2:15" ht="13.9" customHeight="1" x14ac:dyDescent="0.25">
      <c r="B44" s="268"/>
      <c r="C44" s="4" t="s">
        <v>113</v>
      </c>
      <c r="D44" s="265" t="s">
        <v>93</v>
      </c>
      <c r="E44" s="265"/>
      <c r="F44" s="265"/>
      <c r="G44" s="261">
        <v>1</v>
      </c>
      <c r="H44" s="261"/>
      <c r="I44" s="120" t="s">
        <v>125</v>
      </c>
      <c r="J44" s="102">
        <v>0</v>
      </c>
      <c r="K44" s="241">
        <f>J44*G44</f>
        <v>0</v>
      </c>
      <c r="L44" s="242"/>
    </row>
    <row r="45" spans="2:15" ht="13.9" customHeight="1" x14ac:dyDescent="0.25">
      <c r="B45" s="268"/>
      <c r="C45" s="4" t="s">
        <v>114</v>
      </c>
      <c r="D45" s="265" t="s">
        <v>94</v>
      </c>
      <c r="E45" s="265"/>
      <c r="F45" s="265"/>
      <c r="G45" s="261">
        <v>1</v>
      </c>
      <c r="H45" s="261"/>
      <c r="I45" s="120" t="s">
        <v>125</v>
      </c>
      <c r="J45" s="102">
        <v>0</v>
      </c>
      <c r="K45" s="241">
        <f t="shared" ref="K45:K50" si="0">J45*G45</f>
        <v>0</v>
      </c>
      <c r="L45" s="242"/>
    </row>
    <row r="46" spans="2:15" ht="13.9" customHeight="1" x14ac:dyDescent="0.25">
      <c r="B46" s="268"/>
      <c r="C46" s="4" t="s">
        <v>115</v>
      </c>
      <c r="D46" s="265" t="s">
        <v>95</v>
      </c>
      <c r="E46" s="265"/>
      <c r="F46" s="265"/>
      <c r="G46" s="261">
        <v>1</v>
      </c>
      <c r="H46" s="261"/>
      <c r="I46" s="120" t="s">
        <v>125</v>
      </c>
      <c r="J46" s="102">
        <v>0</v>
      </c>
      <c r="K46" s="241">
        <f t="shared" si="0"/>
        <v>0</v>
      </c>
      <c r="L46" s="242"/>
    </row>
    <row r="47" spans="2:15" ht="13.9" customHeight="1" x14ac:dyDescent="0.25">
      <c r="B47" s="268"/>
      <c r="C47" s="4" t="s">
        <v>116</v>
      </c>
      <c r="D47" s="265" t="s">
        <v>96</v>
      </c>
      <c r="E47" s="265"/>
      <c r="F47" s="265"/>
      <c r="G47" s="261">
        <v>1</v>
      </c>
      <c r="H47" s="261"/>
      <c r="I47" s="120" t="s">
        <v>125</v>
      </c>
      <c r="J47" s="102">
        <v>0</v>
      </c>
      <c r="K47" s="241">
        <f t="shared" si="0"/>
        <v>0</v>
      </c>
      <c r="L47" s="242"/>
    </row>
    <row r="48" spans="2:15" ht="13.9" customHeight="1" x14ac:dyDescent="0.25">
      <c r="B48" s="268"/>
      <c r="C48" s="4" t="s">
        <v>117</v>
      </c>
      <c r="D48" s="265" t="s">
        <v>97</v>
      </c>
      <c r="E48" s="265"/>
      <c r="F48" s="265"/>
      <c r="G48" s="261">
        <v>1</v>
      </c>
      <c r="H48" s="261"/>
      <c r="I48" s="120" t="s">
        <v>125</v>
      </c>
      <c r="J48" s="102">
        <v>0</v>
      </c>
      <c r="K48" s="241">
        <f t="shared" si="0"/>
        <v>0</v>
      </c>
      <c r="L48" s="242"/>
    </row>
    <row r="49" spans="2:15" ht="13.9" customHeight="1" x14ac:dyDescent="0.25">
      <c r="B49" s="268"/>
      <c r="C49" s="4" t="s">
        <v>118</v>
      </c>
      <c r="D49" s="265" t="s">
        <v>98</v>
      </c>
      <c r="E49" s="265"/>
      <c r="F49" s="265"/>
      <c r="G49" s="261">
        <v>1</v>
      </c>
      <c r="H49" s="261"/>
      <c r="I49" s="120" t="s">
        <v>125</v>
      </c>
      <c r="J49" s="102">
        <v>0</v>
      </c>
      <c r="K49" s="241">
        <f t="shared" si="0"/>
        <v>0</v>
      </c>
      <c r="L49" s="242"/>
    </row>
    <row r="50" spans="2:15" ht="13.9" customHeight="1" x14ac:dyDescent="0.25">
      <c r="B50" s="268"/>
      <c r="C50" s="4" t="s">
        <v>119</v>
      </c>
      <c r="D50" s="265" t="s">
        <v>99</v>
      </c>
      <c r="E50" s="265"/>
      <c r="F50" s="265"/>
      <c r="G50" s="261">
        <v>1</v>
      </c>
      <c r="H50" s="261"/>
      <c r="I50" s="120" t="s">
        <v>126</v>
      </c>
      <c r="J50" s="102">
        <v>0</v>
      </c>
      <c r="K50" s="241">
        <f t="shared" si="0"/>
        <v>0</v>
      </c>
      <c r="L50" s="242"/>
    </row>
    <row r="51" spans="2:15" x14ac:dyDescent="0.25">
      <c r="B51" s="268"/>
      <c r="C51" s="4">
        <v>1.17</v>
      </c>
      <c r="D51" s="260" t="s">
        <v>22</v>
      </c>
      <c r="E51" s="260"/>
      <c r="F51" s="260"/>
      <c r="G51" s="261">
        <v>0</v>
      </c>
      <c r="H51" s="261"/>
      <c r="I51" s="107" t="s">
        <v>40</v>
      </c>
      <c r="J51" s="125">
        <f>K40</f>
        <v>0</v>
      </c>
      <c r="K51" s="241">
        <f>J51*G51%</f>
        <v>0</v>
      </c>
      <c r="L51" s="242"/>
    </row>
    <row r="52" spans="2:15" ht="15" customHeight="1" x14ac:dyDescent="0.25">
      <c r="B52" s="268"/>
      <c r="C52" s="4">
        <v>1.18</v>
      </c>
      <c r="D52" s="260" t="s">
        <v>6</v>
      </c>
      <c r="E52" s="260"/>
      <c r="F52" s="260"/>
      <c r="G52" s="261">
        <v>0</v>
      </c>
      <c r="H52" s="261"/>
      <c r="I52" s="120" t="s">
        <v>42</v>
      </c>
      <c r="J52" s="101">
        <v>0</v>
      </c>
      <c r="K52" s="241">
        <f>J52*G52</f>
        <v>0</v>
      </c>
      <c r="L52" s="242"/>
      <c r="O52" s="134" t="s">
        <v>42</v>
      </c>
    </row>
    <row r="53" spans="2:15" ht="15" customHeight="1" x14ac:dyDescent="0.25">
      <c r="B53" s="268"/>
      <c r="C53" s="229" t="s">
        <v>43</v>
      </c>
      <c r="D53" s="229"/>
      <c r="E53" s="229"/>
      <c r="F53" s="229"/>
      <c r="G53" s="229"/>
      <c r="H53" s="229"/>
      <c r="I53" s="229"/>
      <c r="J53" s="229"/>
      <c r="K53" s="230">
        <f>K43+K51+K52</f>
        <v>0</v>
      </c>
      <c r="L53" s="231"/>
      <c r="O53" s="134" t="s">
        <v>127</v>
      </c>
    </row>
    <row r="54" spans="2:15" ht="6.75" customHeight="1" x14ac:dyDescent="0.25">
      <c r="B54" s="268"/>
      <c r="C54" s="253"/>
      <c r="D54" s="253"/>
      <c r="E54" s="253"/>
      <c r="F54" s="253"/>
      <c r="G54" s="253"/>
      <c r="H54" s="253"/>
      <c r="I54" s="253"/>
      <c r="J54" s="253"/>
      <c r="K54" s="253"/>
      <c r="L54" s="254"/>
      <c r="O54" s="134" t="s">
        <v>41</v>
      </c>
    </row>
    <row r="55" spans="2:15" ht="13.5" thickBot="1" x14ac:dyDescent="0.3">
      <c r="B55" s="268"/>
      <c r="C55" s="255" t="s">
        <v>82</v>
      </c>
      <c r="D55" s="255"/>
      <c r="E55" s="255"/>
      <c r="F55" s="255"/>
      <c r="G55" s="255"/>
      <c r="H55" s="255"/>
      <c r="I55" s="255"/>
      <c r="J55" s="255"/>
      <c r="K55" s="256">
        <f>K40+K53</f>
        <v>0</v>
      </c>
      <c r="L55" s="257"/>
    </row>
    <row r="56" spans="2:15" s="2" customFormat="1" x14ac:dyDescent="0.25">
      <c r="B56" s="79">
        <v>2</v>
      </c>
      <c r="C56" s="258" t="s">
        <v>44</v>
      </c>
      <c r="D56" s="258"/>
      <c r="E56" s="258"/>
      <c r="F56" s="258"/>
      <c r="G56" s="258"/>
      <c r="H56" s="258"/>
      <c r="I56" s="258"/>
      <c r="J56" s="258"/>
      <c r="K56" s="258"/>
      <c r="L56" s="259"/>
      <c r="O56" s="134"/>
    </row>
    <row r="57" spans="2:15" x14ac:dyDescent="0.25">
      <c r="B57" s="20"/>
      <c r="C57" s="249" t="s">
        <v>35</v>
      </c>
      <c r="D57" s="249"/>
      <c r="E57" s="249"/>
      <c r="F57" s="249"/>
      <c r="G57" s="250" t="s">
        <v>45</v>
      </c>
      <c r="H57" s="250"/>
      <c r="I57" s="122" t="s">
        <v>46</v>
      </c>
      <c r="J57" s="121" t="s">
        <v>47</v>
      </c>
      <c r="K57" s="251" t="s">
        <v>48</v>
      </c>
      <c r="L57" s="252"/>
    </row>
    <row r="58" spans="2:15" ht="46.5" customHeight="1" x14ac:dyDescent="0.25">
      <c r="B58" s="20"/>
      <c r="C58" s="239" t="s">
        <v>49</v>
      </c>
      <c r="D58" s="239"/>
      <c r="E58" s="239"/>
      <c r="F58" s="239"/>
      <c r="G58" s="261">
        <v>0</v>
      </c>
      <c r="H58" s="261"/>
      <c r="I58" s="120" t="s">
        <v>40</v>
      </c>
      <c r="J58" s="124">
        <f>K40+K43+K51</f>
        <v>0</v>
      </c>
      <c r="K58" s="241">
        <f>G58%*J58</f>
        <v>0</v>
      </c>
      <c r="L58" s="242"/>
      <c r="O58" s="134" t="s">
        <v>40</v>
      </c>
    </row>
    <row r="59" spans="2:15" ht="15" customHeight="1" x14ac:dyDescent="0.25">
      <c r="B59" s="20"/>
      <c r="C59" s="239" t="s">
        <v>122</v>
      </c>
      <c r="D59" s="239"/>
      <c r="E59" s="239"/>
      <c r="F59" s="239"/>
      <c r="G59" s="261">
        <v>0</v>
      </c>
      <c r="H59" s="261"/>
      <c r="I59" s="107" t="s">
        <v>40</v>
      </c>
      <c r="J59" s="123">
        <f>K55+K58</f>
        <v>0</v>
      </c>
      <c r="K59" s="241">
        <f>G59%*J59</f>
        <v>0</v>
      </c>
      <c r="L59" s="242"/>
      <c r="O59" s="134" t="s">
        <v>41</v>
      </c>
    </row>
    <row r="60" spans="2:15" ht="45" customHeight="1" x14ac:dyDescent="0.25">
      <c r="B60" s="20"/>
      <c r="C60" s="214" t="s">
        <v>129</v>
      </c>
      <c r="D60" s="239"/>
      <c r="E60" s="239"/>
      <c r="F60" s="239"/>
      <c r="G60" s="240">
        <v>1</v>
      </c>
      <c r="H60" s="240"/>
      <c r="I60" s="107" t="s">
        <v>40</v>
      </c>
      <c r="J60" s="123">
        <f>K55+K58</f>
        <v>0</v>
      </c>
      <c r="K60" s="247">
        <f>G60%*J60</f>
        <v>0</v>
      </c>
      <c r="L60" s="248"/>
    </row>
    <row r="61" spans="2:15" ht="15" customHeight="1" x14ac:dyDescent="0.25">
      <c r="B61" s="20"/>
      <c r="C61" s="229" t="s">
        <v>50</v>
      </c>
      <c r="D61" s="229"/>
      <c r="E61" s="229"/>
      <c r="F61" s="229"/>
      <c r="G61" s="229"/>
      <c r="H61" s="229"/>
      <c r="I61" s="229"/>
      <c r="J61" s="229"/>
      <c r="K61" s="230">
        <f>K59+K58+K60</f>
        <v>0</v>
      </c>
      <c r="L61" s="231"/>
    </row>
    <row r="62" spans="2:15" ht="6.75" customHeight="1" thickBot="1" x14ac:dyDescent="0.3">
      <c r="B62" s="16"/>
      <c r="C62" s="232"/>
      <c r="D62" s="233"/>
      <c r="E62" s="233"/>
      <c r="F62" s="233"/>
      <c r="G62" s="233"/>
      <c r="H62" s="233"/>
      <c r="I62" s="233"/>
      <c r="J62" s="233"/>
      <c r="K62" s="233"/>
      <c r="L62" s="234"/>
      <c r="O62" s="136"/>
    </row>
    <row r="63" spans="2:15" ht="6.75" customHeight="1" x14ac:dyDescent="0.25">
      <c r="B63" s="82"/>
      <c r="C63" s="24"/>
      <c r="D63" s="55"/>
      <c r="E63" s="55"/>
      <c r="F63" s="55"/>
      <c r="G63" s="55"/>
      <c r="H63" s="55"/>
      <c r="I63" s="55"/>
      <c r="J63" s="55"/>
      <c r="K63" s="48"/>
      <c r="L63" s="83"/>
      <c r="O63" s="135"/>
    </row>
    <row r="64" spans="2:15" s="81" customFormat="1" ht="80.25" customHeight="1" x14ac:dyDescent="0.25">
      <c r="B64" s="235" t="s">
        <v>63</v>
      </c>
      <c r="C64" s="236"/>
      <c r="D64" s="236"/>
      <c r="E64" s="236"/>
      <c r="F64" s="236"/>
      <c r="G64" s="236"/>
      <c r="H64" s="236"/>
      <c r="I64" s="236"/>
      <c r="J64" s="236"/>
      <c r="K64" s="237">
        <f>K55+K61</f>
        <v>0</v>
      </c>
      <c r="L64" s="238"/>
      <c r="O64" s="135"/>
    </row>
    <row r="65" spans="2:15" s="2" customFormat="1" ht="6.75" customHeight="1" thickBot="1" x14ac:dyDescent="0.3">
      <c r="B65" s="84"/>
      <c r="C65" s="85"/>
      <c r="D65" s="85"/>
      <c r="E65" s="85"/>
      <c r="F65" s="85"/>
      <c r="G65" s="85"/>
      <c r="H65" s="85"/>
      <c r="I65" s="85"/>
      <c r="J65" s="85"/>
      <c r="K65" s="60"/>
      <c r="L65" s="86"/>
      <c r="O65" s="135"/>
    </row>
    <row r="66" spans="2:15" s="2" customFormat="1" ht="6.75" customHeight="1" thickBot="1" x14ac:dyDescent="0.3">
      <c r="B66" s="79"/>
      <c r="C66" s="10"/>
      <c r="D66" s="87"/>
      <c r="E66" s="87"/>
      <c r="F66" s="87"/>
      <c r="G66" s="87"/>
      <c r="H66" s="87"/>
      <c r="I66" s="87"/>
      <c r="J66" s="87"/>
      <c r="K66" s="87"/>
      <c r="L66" s="88"/>
      <c r="O66" s="134"/>
    </row>
    <row r="67" spans="2:15" ht="13.5" thickBot="1" x14ac:dyDescent="0.3">
      <c r="B67" s="45" t="s">
        <v>51</v>
      </c>
      <c r="C67" s="21"/>
      <c r="D67" s="2"/>
      <c r="E67" s="243">
        <f>E14/1000</f>
        <v>0</v>
      </c>
      <c r="F67" s="244"/>
      <c r="G67" s="2" t="s">
        <v>52</v>
      </c>
      <c r="H67" s="2"/>
      <c r="I67" s="2"/>
      <c r="J67" s="85" t="s">
        <v>53</v>
      </c>
      <c r="K67" s="337" t="e">
        <f>K64/E67</f>
        <v>#DIV/0!</v>
      </c>
      <c r="L67" s="338"/>
    </row>
    <row r="68" spans="2:15" ht="7.5" customHeight="1" thickBot="1" x14ac:dyDescent="0.3">
      <c r="B68" s="16"/>
      <c r="C68" s="17"/>
      <c r="D68" s="89"/>
      <c r="E68" s="90"/>
      <c r="F68" s="90"/>
      <c r="G68" s="89"/>
      <c r="H68" s="89"/>
      <c r="I68" s="89"/>
      <c r="J68" s="91"/>
      <c r="K68" s="92"/>
      <c r="L68" s="93"/>
    </row>
    <row r="69" spans="2:15" ht="6.75" customHeight="1" x14ac:dyDescent="0.25">
      <c r="B69" s="20"/>
      <c r="C69" s="21"/>
      <c r="D69" s="2"/>
      <c r="E69" s="2"/>
      <c r="F69" s="2"/>
      <c r="G69" s="2"/>
      <c r="H69" s="2"/>
      <c r="I69" s="2"/>
      <c r="J69" s="2"/>
      <c r="K69" s="94"/>
      <c r="L69" s="95"/>
    </row>
    <row r="70" spans="2:15" x14ac:dyDescent="0.25">
      <c r="B70" s="45" t="s">
        <v>54</v>
      </c>
      <c r="C70" s="21"/>
      <c r="D70" s="2"/>
      <c r="E70" s="2"/>
      <c r="F70" s="2"/>
      <c r="G70" s="2"/>
      <c r="H70" s="2"/>
      <c r="I70" s="2"/>
      <c r="J70" s="2"/>
      <c r="K70" s="94"/>
      <c r="L70" s="95"/>
    </row>
    <row r="71" spans="2:15" ht="60" customHeight="1" thickBot="1" x14ac:dyDescent="0.3">
      <c r="B71" s="334"/>
      <c r="C71" s="335"/>
      <c r="D71" s="335"/>
      <c r="E71" s="335"/>
      <c r="F71" s="335"/>
      <c r="G71" s="335"/>
      <c r="H71" s="335"/>
      <c r="I71" s="335"/>
      <c r="J71" s="335"/>
      <c r="K71" s="335"/>
      <c r="L71" s="336"/>
    </row>
    <row r="72" spans="2:15" ht="6.75" customHeight="1" thickBot="1" x14ac:dyDescent="0.3">
      <c r="B72" s="126"/>
      <c r="C72" s="3"/>
      <c r="D72" s="3"/>
      <c r="E72" s="3"/>
      <c r="F72" s="3"/>
      <c r="G72" s="3"/>
      <c r="H72" s="3"/>
      <c r="I72" s="3"/>
      <c r="J72" s="3"/>
      <c r="K72" s="127"/>
      <c r="L72" s="128"/>
      <c r="O72" s="135"/>
    </row>
    <row r="73" spans="2:15" ht="6.75" customHeight="1" x14ac:dyDescent="0.25">
      <c r="B73" s="9"/>
      <c r="C73" s="11"/>
      <c r="D73" s="11"/>
      <c r="E73" s="11"/>
      <c r="F73" s="11"/>
      <c r="G73" s="11"/>
      <c r="H73" s="11"/>
      <c r="I73" s="11"/>
      <c r="J73" s="11"/>
      <c r="K73" s="11"/>
      <c r="L73" s="12"/>
    </row>
    <row r="74" spans="2:15" s="2" customFormat="1" x14ac:dyDescent="0.25">
      <c r="B74" s="100" t="s">
        <v>55</v>
      </c>
      <c r="C74" s="226" t="s">
        <v>1</v>
      </c>
      <c r="D74" s="226"/>
      <c r="E74" s="226"/>
      <c r="F74" s="226"/>
      <c r="G74" s="227" t="s">
        <v>2</v>
      </c>
      <c r="H74" s="227"/>
      <c r="I74" s="227" t="s">
        <v>3</v>
      </c>
      <c r="J74" s="227"/>
      <c r="K74" s="227" t="s">
        <v>4</v>
      </c>
      <c r="L74" s="228"/>
      <c r="O74" s="134"/>
    </row>
    <row r="75" spans="2:15" ht="15" customHeight="1" x14ac:dyDescent="0.25">
      <c r="B75" s="72"/>
      <c r="C75" s="217"/>
      <c r="D75" s="217"/>
      <c r="E75" s="217"/>
      <c r="F75" s="217"/>
      <c r="G75" s="194"/>
      <c r="H75" s="194"/>
      <c r="I75" s="194"/>
      <c r="J75" s="194"/>
      <c r="K75" s="191"/>
      <c r="L75" s="192"/>
    </row>
    <row r="76" spans="2:15" x14ac:dyDescent="0.25">
      <c r="B76" s="72"/>
      <c r="C76" s="217"/>
      <c r="D76" s="217"/>
      <c r="E76" s="217"/>
      <c r="F76" s="217"/>
      <c r="G76" s="194"/>
      <c r="H76" s="194"/>
      <c r="I76" s="194"/>
      <c r="J76" s="194"/>
      <c r="K76" s="191"/>
      <c r="L76" s="192"/>
    </row>
    <row r="77" spans="2:15" ht="6.75" customHeight="1" thickBot="1" x14ac:dyDescent="0.3">
      <c r="B77" s="16"/>
      <c r="C77" s="18"/>
      <c r="D77" s="18"/>
      <c r="E77" s="18"/>
      <c r="F77" s="18"/>
      <c r="G77" s="18"/>
      <c r="H77" s="18"/>
      <c r="I77" s="18"/>
      <c r="J77" s="18"/>
      <c r="K77" s="18"/>
      <c r="L77" s="19"/>
    </row>
    <row r="78" spans="2:15" ht="6.75" customHeight="1" thickBot="1" x14ac:dyDescent="0.3">
      <c r="B78" s="20"/>
      <c r="D78" s="24"/>
      <c r="L78" s="15"/>
    </row>
    <row r="79" spans="2:15" ht="59.25" customHeight="1" thickBot="1" x14ac:dyDescent="0.3">
      <c r="B79" s="96" t="s">
        <v>56</v>
      </c>
      <c r="C79" s="221" t="s">
        <v>86</v>
      </c>
      <c r="D79" s="221"/>
      <c r="E79" s="221"/>
      <c r="F79" s="221"/>
      <c r="G79" s="221"/>
      <c r="H79" s="221"/>
      <c r="I79" s="221"/>
      <c r="J79" s="221"/>
      <c r="K79" s="221"/>
      <c r="L79" s="222"/>
    </row>
    <row r="80" spans="2:15" ht="6.6" customHeight="1" x14ac:dyDescent="0.25">
      <c r="C80" s="180"/>
      <c r="D80" s="180"/>
      <c r="E80" s="180"/>
      <c r="F80" s="180"/>
      <c r="G80" s="180"/>
      <c r="H80" s="180"/>
      <c r="I80" s="180"/>
      <c r="J80" s="180"/>
      <c r="K80" s="180"/>
      <c r="L80" s="180"/>
    </row>
    <row r="81" spans="3:12" x14ac:dyDescent="0.25">
      <c r="C81" s="180"/>
      <c r="D81" s="180"/>
      <c r="E81" s="180"/>
      <c r="F81" s="180"/>
      <c r="G81" s="180"/>
      <c r="H81" s="180"/>
      <c r="I81" s="180"/>
      <c r="J81" s="180"/>
      <c r="K81" s="180"/>
      <c r="L81" s="180"/>
    </row>
    <row r="82" spans="3:12" ht="12" customHeight="1" x14ac:dyDescent="0.25">
      <c r="C82" s="180"/>
      <c r="D82" s="180"/>
      <c r="E82" s="180"/>
      <c r="F82" s="180"/>
      <c r="G82" s="180"/>
      <c r="H82" s="180"/>
      <c r="I82" s="180"/>
      <c r="J82" s="180"/>
      <c r="K82" s="180"/>
      <c r="L82" s="180"/>
    </row>
  </sheetData>
  <sheetProtection algorithmName="SHA-512" hashValue="2n2yCZDhYV13FBtUKi+8HsZZhZtNqfeI45Aw13wDpVAr1P7aYHZrQvb7Mnu7Kl/WL28Swjd875aHwQic7/gchg==" saltValue="jrbN/h/OA6j8Xo3G5EhGIA==" spinCount="100000" sheet="1" selectLockedCells="1"/>
  <mergeCells count="141">
    <mergeCell ref="C42:F42"/>
    <mergeCell ref="G42:H42"/>
    <mergeCell ref="K42:L42"/>
    <mergeCell ref="D48:F48"/>
    <mergeCell ref="G48:H48"/>
    <mergeCell ref="K48:L48"/>
    <mergeCell ref="D49:F49"/>
    <mergeCell ref="G49:H49"/>
    <mergeCell ref="K49:L49"/>
    <mergeCell ref="G50:H50"/>
    <mergeCell ref="K50:L50"/>
    <mergeCell ref="B2:L6"/>
    <mergeCell ref="B7:L7"/>
    <mergeCell ref="B8:D8"/>
    <mergeCell ref="B12:D12"/>
    <mergeCell ref="E12:F12"/>
    <mergeCell ref="G12:I12"/>
    <mergeCell ref="J12:L12"/>
    <mergeCell ref="B13:L13"/>
    <mergeCell ref="F8:L8"/>
    <mergeCell ref="B9:D9"/>
    <mergeCell ref="E9:L9"/>
    <mergeCell ref="B14:D14"/>
    <mergeCell ref="E14:F14"/>
    <mergeCell ref="G14:I14"/>
    <mergeCell ref="J14:L14"/>
    <mergeCell ref="B18:D18"/>
    <mergeCell ref="E18:F18"/>
    <mergeCell ref="G18:I18"/>
    <mergeCell ref="J18:K18"/>
    <mergeCell ref="B19:L19"/>
    <mergeCell ref="B20:D20"/>
    <mergeCell ref="G43:H43"/>
    <mergeCell ref="E20:L20"/>
    <mergeCell ref="B15:L15"/>
    <mergeCell ref="B16:D16"/>
    <mergeCell ref="E16:F16"/>
    <mergeCell ref="G16:I16"/>
    <mergeCell ref="J16:L16"/>
    <mergeCell ref="B17:L17"/>
    <mergeCell ref="B21:L21"/>
    <mergeCell ref="B22:B55"/>
    <mergeCell ref="C22:L22"/>
    <mergeCell ref="D23:J23"/>
    <mergeCell ref="K23:L23"/>
    <mergeCell ref="C24:L24"/>
    <mergeCell ref="D25:J25"/>
    <mergeCell ref="K25:L25"/>
    <mergeCell ref="D26:J26"/>
    <mergeCell ref="K26:L26"/>
    <mergeCell ref="D30:J30"/>
    <mergeCell ref="K30:L30"/>
    <mergeCell ref="D31:J31"/>
    <mergeCell ref="K31:L31"/>
    <mergeCell ref="D32:J32"/>
    <mergeCell ref="K32:L32"/>
    <mergeCell ref="D27:J27"/>
    <mergeCell ref="K27:L27"/>
    <mergeCell ref="D28:J28"/>
    <mergeCell ref="K28:L28"/>
    <mergeCell ref="D29:J29"/>
    <mergeCell ref="K29:L29"/>
    <mergeCell ref="D36:J36"/>
    <mergeCell ref="K36:L36"/>
    <mergeCell ref="D38:J38"/>
    <mergeCell ref="K38:L38"/>
    <mergeCell ref="D39:J39"/>
    <mergeCell ref="K39:L39"/>
    <mergeCell ref="D33:J33"/>
    <mergeCell ref="K33:L33"/>
    <mergeCell ref="D34:J34"/>
    <mergeCell ref="K34:L34"/>
    <mergeCell ref="D35:J35"/>
    <mergeCell ref="K35:L35"/>
    <mergeCell ref="D37:J37"/>
    <mergeCell ref="K37:L37"/>
    <mergeCell ref="D51:F51"/>
    <mergeCell ref="G51:H51"/>
    <mergeCell ref="K51:L51"/>
    <mergeCell ref="D52:F52"/>
    <mergeCell ref="G52:H52"/>
    <mergeCell ref="K52:L52"/>
    <mergeCell ref="C40:J40"/>
    <mergeCell ref="K40:L40"/>
    <mergeCell ref="C41:L41"/>
    <mergeCell ref="D43:F43"/>
    <mergeCell ref="K43:L43"/>
    <mergeCell ref="D44:F44"/>
    <mergeCell ref="G44:H44"/>
    <mergeCell ref="K44:L44"/>
    <mergeCell ref="D45:F45"/>
    <mergeCell ref="G45:H45"/>
    <mergeCell ref="K45:L45"/>
    <mergeCell ref="D46:F46"/>
    <mergeCell ref="G46:H46"/>
    <mergeCell ref="K46:L46"/>
    <mergeCell ref="D47:F47"/>
    <mergeCell ref="G47:H47"/>
    <mergeCell ref="K47:L47"/>
    <mergeCell ref="D50:F50"/>
    <mergeCell ref="C57:F57"/>
    <mergeCell ref="G57:H57"/>
    <mergeCell ref="K57:L57"/>
    <mergeCell ref="C58:F58"/>
    <mergeCell ref="G58:H58"/>
    <mergeCell ref="K58:L58"/>
    <mergeCell ref="C53:J53"/>
    <mergeCell ref="K53:L53"/>
    <mergeCell ref="C54:L54"/>
    <mergeCell ref="C55:J55"/>
    <mergeCell ref="K55:L55"/>
    <mergeCell ref="C56:L56"/>
    <mergeCell ref="C61:J61"/>
    <mergeCell ref="K61:L61"/>
    <mergeCell ref="C62:L62"/>
    <mergeCell ref="B64:J64"/>
    <mergeCell ref="K64:L64"/>
    <mergeCell ref="C59:F59"/>
    <mergeCell ref="G59:H59"/>
    <mergeCell ref="K59:L59"/>
    <mergeCell ref="E67:F67"/>
    <mergeCell ref="K67:L67"/>
    <mergeCell ref="C60:F60"/>
    <mergeCell ref="G60:H60"/>
    <mergeCell ref="K60:L60"/>
    <mergeCell ref="C81:L82"/>
    <mergeCell ref="C76:F76"/>
    <mergeCell ref="G76:H76"/>
    <mergeCell ref="I76:J76"/>
    <mergeCell ref="K76:L76"/>
    <mergeCell ref="C79:L79"/>
    <mergeCell ref="C80:L80"/>
    <mergeCell ref="B71:L71"/>
    <mergeCell ref="C74:F74"/>
    <mergeCell ref="G74:H74"/>
    <mergeCell ref="I74:J74"/>
    <mergeCell ref="K74:L74"/>
    <mergeCell ref="C75:F75"/>
    <mergeCell ref="G75:H75"/>
    <mergeCell ref="I75:J75"/>
    <mergeCell ref="K75:L75"/>
  </mergeCells>
  <dataValidations count="3">
    <dataValidation type="list" allowBlank="1" showInputMessage="1" showErrorMessage="1" sqref="J14">
      <formula1>$O$10:$O$14</formula1>
    </dataValidation>
    <dataValidation type="list" allowBlank="1" showInputMessage="1" showErrorMessage="1" sqref="I52">
      <formula1>$O$52:$O$54</formula1>
    </dataValidation>
    <dataValidation type="list" allowBlank="1" showInputMessage="1" showErrorMessage="1" sqref="I58">
      <formula1>$O$58:$O$59</formula1>
    </dataValidation>
  </dataValidations>
  <printOptions horizontalCentered="1" verticalCentered="1"/>
  <pageMargins left="0" right="0" top="0" bottom="0" header="0" footer="0"/>
  <pageSetup paperSize="9" scale="7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9</xdr:col>
                    <xdr:colOff>57150</xdr:colOff>
                    <xdr:row>14</xdr:row>
                    <xdr:rowOff>66675</xdr:rowOff>
                  </from>
                  <to>
                    <xdr:col>10</xdr:col>
                    <xdr:colOff>390525</xdr:colOff>
                    <xdr:row>15</xdr:row>
                    <xdr:rowOff>171450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9</xdr:col>
                    <xdr:colOff>57150</xdr:colOff>
                    <xdr:row>14</xdr:row>
                    <xdr:rowOff>66675</xdr:rowOff>
                  </from>
                  <to>
                    <xdr:col>10</xdr:col>
                    <xdr:colOff>390525</xdr:colOff>
                    <xdr:row>15</xdr:row>
                    <xdr:rowOff>171450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2:V44"/>
  <sheetViews>
    <sheetView showZeros="0" zoomScaleNormal="100" zoomScaleSheetLayoutView="100" workbookViewId="0">
      <selection activeCell="F24" sqref="F24:G24"/>
    </sheetView>
  </sheetViews>
  <sheetFormatPr defaultColWidth="9.140625" defaultRowHeight="12.75" x14ac:dyDescent="0.25"/>
  <cols>
    <col min="1" max="1" width="8.85546875" style="1" customWidth="1"/>
    <col min="2" max="2" width="5.42578125" style="1" customWidth="1"/>
    <col min="3" max="3" width="19.5703125" style="1" customWidth="1"/>
    <col min="4" max="4" width="9.140625" style="1"/>
    <col min="5" max="5" width="23.42578125" style="1" customWidth="1"/>
    <col min="6" max="6" width="11.42578125" style="1" customWidth="1"/>
    <col min="7" max="7" width="12.85546875" style="1" customWidth="1"/>
    <col min="8" max="8" width="7.7109375" style="1" customWidth="1"/>
    <col min="9" max="11" width="16.42578125" style="1" customWidth="1"/>
    <col min="12" max="12" width="21.42578125" style="1" customWidth="1"/>
    <col min="13" max="13" width="9.28515625" style="1" customWidth="1"/>
    <col min="14" max="14" width="2.28515625" style="1" customWidth="1"/>
    <col min="15" max="16384" width="9.140625" style="1"/>
  </cols>
  <sheetData>
    <row r="2" spans="1:22" ht="15.75" customHeight="1" x14ac:dyDescent="0.25">
      <c r="A2" s="168" t="s">
        <v>109</v>
      </c>
      <c r="B2" s="168"/>
      <c r="C2" s="168"/>
      <c r="D2" s="168"/>
      <c r="E2" s="168"/>
      <c r="F2" s="168"/>
      <c r="G2" s="168"/>
      <c r="H2" s="168"/>
      <c r="I2" s="168"/>
      <c r="J2" s="168"/>
      <c r="K2" s="168"/>
      <c r="L2" s="168"/>
      <c r="M2" s="168"/>
    </row>
    <row r="3" spans="1:22" ht="15" customHeight="1" x14ac:dyDescent="0.25">
      <c r="A3" s="168"/>
      <c r="B3" s="168"/>
      <c r="C3" s="168"/>
      <c r="D3" s="168"/>
      <c r="E3" s="168"/>
      <c r="F3" s="168"/>
      <c r="G3" s="168"/>
      <c r="H3" s="168"/>
      <c r="I3" s="168"/>
      <c r="J3" s="168"/>
      <c r="K3" s="168"/>
      <c r="L3" s="168"/>
      <c r="M3" s="168"/>
    </row>
    <row r="4" spans="1:22" ht="15" customHeight="1" x14ac:dyDescent="0.25">
      <c r="A4" s="168"/>
      <c r="B4" s="168"/>
      <c r="C4" s="168"/>
      <c r="D4" s="168"/>
      <c r="E4" s="168"/>
      <c r="F4" s="168"/>
      <c r="G4" s="168"/>
      <c r="H4" s="168"/>
      <c r="I4" s="168"/>
      <c r="J4" s="168"/>
      <c r="K4" s="168"/>
      <c r="L4" s="168"/>
      <c r="M4" s="168"/>
    </row>
    <row r="5" spans="1:22" ht="15" customHeight="1" x14ac:dyDescent="0.25">
      <c r="A5" s="168"/>
      <c r="B5" s="168"/>
      <c r="C5" s="168"/>
      <c r="D5" s="168"/>
      <c r="E5" s="168"/>
      <c r="F5" s="168"/>
      <c r="G5" s="168"/>
      <c r="H5" s="168"/>
      <c r="I5" s="168"/>
      <c r="J5" s="168"/>
      <c r="K5" s="168"/>
      <c r="L5" s="168"/>
      <c r="M5" s="168"/>
    </row>
    <row r="6" spans="1:22" ht="6" customHeight="1" x14ac:dyDescent="0.25">
      <c r="A6" s="168"/>
      <c r="B6" s="168"/>
      <c r="C6" s="168"/>
      <c r="D6" s="168"/>
      <c r="E6" s="168"/>
      <c r="F6" s="168"/>
      <c r="G6" s="168"/>
      <c r="H6" s="168"/>
      <c r="I6" s="168"/>
      <c r="J6" s="168"/>
      <c r="K6" s="168"/>
      <c r="L6" s="168"/>
      <c r="M6" s="168"/>
    </row>
    <row r="7" spans="1:22" ht="46.9" customHeight="1" thickBot="1" x14ac:dyDescent="0.3">
      <c r="A7" s="311" t="s">
        <v>120</v>
      </c>
      <c r="B7" s="311"/>
      <c r="C7" s="311"/>
      <c r="D7" s="311"/>
      <c r="E7" s="311"/>
      <c r="F7" s="311"/>
      <c r="G7" s="311"/>
      <c r="H7" s="311"/>
      <c r="I7" s="311"/>
      <c r="J7" s="311"/>
      <c r="K7" s="311"/>
      <c r="L7" s="311"/>
      <c r="M7" s="311"/>
    </row>
    <row r="8" spans="1:22" ht="15" customHeight="1" x14ac:dyDescent="0.25">
      <c r="A8" s="312" t="s">
        <v>5</v>
      </c>
      <c r="B8" s="313"/>
      <c r="C8" s="313"/>
      <c r="D8" s="314">
        <f>'Option Comparison Costs'!E8</f>
        <v>0</v>
      </c>
      <c r="E8" s="315"/>
      <c r="F8" s="315"/>
      <c r="G8" s="315"/>
      <c r="H8" s="315"/>
      <c r="I8" s="315"/>
      <c r="J8" s="315"/>
      <c r="K8" s="315"/>
      <c r="L8" s="315"/>
      <c r="M8" s="316"/>
    </row>
    <row r="9" spans="1:22" ht="6.75" customHeight="1" x14ac:dyDescent="0.25">
      <c r="A9" s="308"/>
      <c r="B9" s="309"/>
      <c r="C9" s="309"/>
      <c r="D9" s="309"/>
      <c r="E9" s="309"/>
      <c r="F9" s="309"/>
      <c r="G9" s="309"/>
      <c r="H9" s="309"/>
      <c r="I9" s="309"/>
      <c r="J9" s="309"/>
      <c r="K9" s="309"/>
      <c r="L9" s="309"/>
      <c r="M9" s="310"/>
    </row>
    <row r="10" spans="1:22" ht="15" customHeight="1" x14ac:dyDescent="0.25">
      <c r="A10" s="317" t="s">
        <v>100</v>
      </c>
      <c r="B10" s="166"/>
      <c r="C10" s="166"/>
      <c r="D10" s="318">
        <f>'Option Comparison Costs'!E10</f>
        <v>0</v>
      </c>
      <c r="E10" s="319"/>
      <c r="F10" s="166" t="s">
        <v>101</v>
      </c>
      <c r="G10" s="166"/>
      <c r="H10" s="166"/>
      <c r="I10" s="166"/>
      <c r="J10" s="139"/>
      <c r="K10" s="139"/>
      <c r="L10" s="320">
        <f>'Option Comparison Costs'!L10</f>
        <v>0</v>
      </c>
      <c r="M10" s="321"/>
      <c r="O10" s="219"/>
      <c r="P10" s="219"/>
      <c r="Q10" s="219"/>
      <c r="R10" s="219"/>
      <c r="S10" s="219"/>
      <c r="T10" s="219"/>
      <c r="U10" s="219"/>
      <c r="V10" s="219"/>
    </row>
    <row r="11" spans="1:22" ht="6.75" customHeight="1" x14ac:dyDescent="0.25">
      <c r="A11" s="308"/>
      <c r="B11" s="309"/>
      <c r="C11" s="309"/>
      <c r="D11" s="309"/>
      <c r="E11" s="309"/>
      <c r="F11" s="309"/>
      <c r="G11" s="309"/>
      <c r="H11" s="309"/>
      <c r="I11" s="309"/>
      <c r="J11" s="309"/>
      <c r="K11" s="309"/>
      <c r="L11" s="309"/>
      <c r="M11" s="310"/>
    </row>
    <row r="12" spans="1:22" ht="15" customHeight="1" x14ac:dyDescent="0.25">
      <c r="A12" s="317" t="s">
        <v>102</v>
      </c>
      <c r="B12" s="166"/>
      <c r="C12" s="166"/>
      <c r="D12" s="318">
        <f>SUM('Option Comparison Costs'!E12:H12)</f>
        <v>0</v>
      </c>
      <c r="E12" s="319"/>
      <c r="F12" s="322" t="s">
        <v>103</v>
      </c>
      <c r="G12" s="323"/>
      <c r="H12" s="323"/>
      <c r="I12" s="323"/>
      <c r="J12" s="143"/>
      <c r="K12" s="143"/>
      <c r="L12" s="320">
        <f>'Option Comparison Costs'!L12</f>
        <v>0</v>
      </c>
      <c r="M12" s="321"/>
      <c r="O12" s="219"/>
      <c r="P12" s="219"/>
      <c r="Q12" s="219"/>
      <c r="R12" s="219"/>
      <c r="S12" s="219"/>
      <c r="T12" s="219"/>
      <c r="U12" s="219"/>
      <c r="V12" s="219"/>
    </row>
    <row r="13" spans="1:22" ht="6.75" customHeight="1" x14ac:dyDescent="0.25">
      <c r="A13" s="308"/>
      <c r="B13" s="309"/>
      <c r="C13" s="309"/>
      <c r="D13" s="309"/>
      <c r="E13" s="309"/>
      <c r="F13" s="309"/>
      <c r="G13" s="309"/>
      <c r="H13" s="309"/>
      <c r="I13" s="309"/>
      <c r="J13" s="309"/>
      <c r="K13" s="309"/>
      <c r="L13" s="309"/>
      <c r="M13" s="310"/>
    </row>
    <row r="14" spans="1:22" ht="14.45" customHeight="1" x14ac:dyDescent="0.25">
      <c r="A14" s="317" t="s">
        <v>104</v>
      </c>
      <c r="B14" s="166"/>
      <c r="C14" s="166"/>
      <c r="D14" s="318">
        <f>'Option Comparison Costs'!E14</f>
        <v>0</v>
      </c>
      <c r="E14" s="324"/>
      <c r="F14" s="323" t="s">
        <v>17</v>
      </c>
      <c r="G14" s="323"/>
      <c r="H14" s="323"/>
      <c r="I14" s="323"/>
      <c r="J14" s="143"/>
      <c r="K14" s="143"/>
      <c r="L14" s="320">
        <f>'Option Comparison Costs'!L14</f>
        <v>0</v>
      </c>
      <c r="M14" s="321"/>
      <c r="O14" s="219"/>
      <c r="P14" s="219"/>
      <c r="Q14" s="219"/>
      <c r="R14" s="219"/>
      <c r="S14" s="219"/>
      <c r="T14" s="219"/>
      <c r="U14" s="219"/>
      <c r="V14" s="219"/>
    </row>
    <row r="15" spans="1:22" ht="13.5" thickBot="1" x14ac:dyDescent="0.3">
      <c r="A15" s="108"/>
      <c r="B15" s="109"/>
      <c r="C15" s="109"/>
      <c r="D15" s="109"/>
      <c r="E15" s="109"/>
      <c r="F15" s="109"/>
      <c r="G15" s="109"/>
      <c r="H15" s="109"/>
      <c r="I15" s="109"/>
      <c r="J15" s="109"/>
      <c r="K15" s="109"/>
      <c r="L15" s="109"/>
      <c r="M15" s="110"/>
    </row>
    <row r="16" spans="1:22" s="2" customFormat="1" ht="15" x14ac:dyDescent="0.25">
      <c r="A16" s="111">
        <v>1</v>
      </c>
      <c r="B16" s="112" t="s">
        <v>112</v>
      </c>
      <c r="C16" s="113"/>
      <c r="D16" s="113"/>
      <c r="E16" s="113"/>
      <c r="F16" s="113"/>
      <c r="G16" s="113"/>
      <c r="H16" s="113"/>
      <c r="I16" s="152" t="s">
        <v>130</v>
      </c>
      <c r="J16" s="152" t="s">
        <v>131</v>
      </c>
      <c r="K16" s="153" t="s">
        <v>132</v>
      </c>
      <c r="L16" s="325" t="s">
        <v>133</v>
      </c>
      <c r="M16" s="326"/>
    </row>
    <row r="17" spans="1:22" ht="15" customHeight="1" x14ac:dyDescent="0.25">
      <c r="A17" s="67"/>
      <c r="B17" s="140">
        <v>1.1000000000000001</v>
      </c>
      <c r="C17" s="295" t="s">
        <v>105</v>
      </c>
      <c r="D17" s="296"/>
      <c r="E17" s="297"/>
      <c r="F17" s="298">
        <v>1</v>
      </c>
      <c r="G17" s="298"/>
      <c r="H17" s="142" t="s">
        <v>41</v>
      </c>
      <c r="I17" s="118">
        <f>SUM('Option Nr 3'!K44:L44)</f>
        <v>0</v>
      </c>
      <c r="J17" s="155">
        <v>23</v>
      </c>
      <c r="K17" s="151">
        <f>I17/100*J17</f>
        <v>0</v>
      </c>
      <c r="L17" s="306">
        <f>K17+I17</f>
        <v>0</v>
      </c>
      <c r="M17" s="307"/>
      <c r="O17" s="219"/>
      <c r="P17" s="219"/>
      <c r="Q17" s="219"/>
      <c r="R17" s="219"/>
      <c r="S17" s="219"/>
      <c r="T17" s="219"/>
      <c r="U17" s="219"/>
      <c r="V17" s="219"/>
    </row>
    <row r="18" spans="1:22" ht="15" customHeight="1" x14ac:dyDescent="0.25">
      <c r="A18" s="67"/>
      <c r="B18" s="140">
        <v>1.2</v>
      </c>
      <c r="C18" s="295" t="s">
        <v>94</v>
      </c>
      <c r="D18" s="296"/>
      <c r="E18" s="297"/>
      <c r="F18" s="298">
        <v>1</v>
      </c>
      <c r="G18" s="298"/>
      <c r="H18" s="142" t="s">
        <v>41</v>
      </c>
      <c r="I18" s="118">
        <f>SUM('Option Nr 3'!K45:L45)</f>
        <v>0</v>
      </c>
      <c r="J18" s="155">
        <v>23</v>
      </c>
      <c r="K18" s="151">
        <f t="shared" ref="K18:K29" si="0">I18/100*J18</f>
        <v>0</v>
      </c>
      <c r="L18" s="306">
        <f t="shared" ref="L18:L29" si="1">K18+I18</f>
        <v>0</v>
      </c>
      <c r="M18" s="307"/>
      <c r="O18" s="219"/>
      <c r="P18" s="219"/>
      <c r="Q18" s="219"/>
      <c r="R18" s="219"/>
      <c r="S18" s="219"/>
      <c r="T18" s="219"/>
      <c r="U18" s="219"/>
      <c r="V18" s="219"/>
    </row>
    <row r="19" spans="1:22" ht="15" customHeight="1" x14ac:dyDescent="0.25">
      <c r="A19" s="67"/>
      <c r="B19" s="140">
        <v>1.3</v>
      </c>
      <c r="C19" s="295" t="s">
        <v>95</v>
      </c>
      <c r="D19" s="296"/>
      <c r="E19" s="297"/>
      <c r="F19" s="298">
        <v>1</v>
      </c>
      <c r="G19" s="298"/>
      <c r="H19" s="142" t="s">
        <v>41</v>
      </c>
      <c r="I19" s="118">
        <f>SUM('Option Nr 3'!K46:L46)</f>
        <v>0</v>
      </c>
      <c r="J19" s="155">
        <v>23</v>
      </c>
      <c r="K19" s="151">
        <f t="shared" si="0"/>
        <v>0</v>
      </c>
      <c r="L19" s="306">
        <f t="shared" si="1"/>
        <v>0</v>
      </c>
      <c r="M19" s="307"/>
      <c r="O19" s="219"/>
      <c r="P19" s="219"/>
      <c r="Q19" s="219"/>
      <c r="R19" s="219"/>
      <c r="S19" s="219"/>
      <c r="T19" s="219"/>
      <c r="U19" s="219"/>
      <c r="V19" s="219"/>
    </row>
    <row r="20" spans="1:22" ht="15" customHeight="1" x14ac:dyDescent="0.25">
      <c r="A20" s="67"/>
      <c r="B20" s="140">
        <v>1.4</v>
      </c>
      <c r="C20" s="295" t="s">
        <v>96</v>
      </c>
      <c r="D20" s="296"/>
      <c r="E20" s="297"/>
      <c r="F20" s="298">
        <v>1</v>
      </c>
      <c r="G20" s="298"/>
      <c r="H20" s="142" t="s">
        <v>41</v>
      </c>
      <c r="I20" s="118">
        <f>SUM('Option Nr 3'!K47:L47)</f>
        <v>0</v>
      </c>
      <c r="J20" s="155">
        <v>23</v>
      </c>
      <c r="K20" s="151">
        <f t="shared" si="0"/>
        <v>0</v>
      </c>
      <c r="L20" s="306">
        <f t="shared" si="1"/>
        <v>0</v>
      </c>
      <c r="M20" s="307"/>
      <c r="O20" s="219"/>
      <c r="P20" s="219"/>
      <c r="Q20" s="219"/>
      <c r="R20" s="219"/>
      <c r="S20" s="219"/>
      <c r="T20" s="219"/>
      <c r="U20" s="219"/>
      <c r="V20" s="219"/>
    </row>
    <row r="21" spans="1:22" ht="15" customHeight="1" x14ac:dyDescent="0.25">
      <c r="A21" s="67"/>
      <c r="B21" s="140">
        <v>1.5</v>
      </c>
      <c r="C21" s="295" t="s">
        <v>97</v>
      </c>
      <c r="D21" s="296"/>
      <c r="E21" s="297"/>
      <c r="F21" s="298">
        <v>1</v>
      </c>
      <c r="G21" s="298"/>
      <c r="H21" s="142" t="s">
        <v>41</v>
      </c>
      <c r="I21" s="118">
        <f>SUM('Option Nr 3'!K48:L48)</f>
        <v>0</v>
      </c>
      <c r="J21" s="155">
        <v>23</v>
      </c>
      <c r="K21" s="151">
        <f t="shared" si="0"/>
        <v>0</v>
      </c>
      <c r="L21" s="306">
        <f t="shared" si="1"/>
        <v>0</v>
      </c>
      <c r="M21" s="307"/>
      <c r="O21" s="219"/>
      <c r="P21" s="219"/>
      <c r="Q21" s="219"/>
      <c r="R21" s="219"/>
      <c r="S21" s="219"/>
      <c r="T21" s="219"/>
      <c r="U21" s="219"/>
      <c r="V21" s="219"/>
    </row>
    <row r="22" spans="1:22" ht="15" customHeight="1" x14ac:dyDescent="0.25">
      <c r="A22" s="67"/>
      <c r="B22" s="140">
        <v>1.6</v>
      </c>
      <c r="C22" s="295" t="s">
        <v>98</v>
      </c>
      <c r="D22" s="296"/>
      <c r="E22" s="297"/>
      <c r="F22" s="298">
        <v>1</v>
      </c>
      <c r="G22" s="298"/>
      <c r="H22" s="142" t="s">
        <v>41</v>
      </c>
      <c r="I22" s="118">
        <f>SUM('Option Nr 3'!K49:L49)</f>
        <v>0</v>
      </c>
      <c r="J22" s="155">
        <v>23</v>
      </c>
      <c r="K22" s="151">
        <f t="shared" si="0"/>
        <v>0</v>
      </c>
      <c r="L22" s="306">
        <f t="shared" si="1"/>
        <v>0</v>
      </c>
      <c r="M22" s="307"/>
      <c r="O22" s="219"/>
      <c r="P22" s="219"/>
      <c r="Q22" s="219"/>
      <c r="R22" s="219"/>
      <c r="S22" s="219"/>
      <c r="T22" s="219"/>
      <c r="U22" s="219"/>
      <c r="V22" s="219"/>
    </row>
    <row r="23" spans="1:22" ht="15" customHeight="1" x14ac:dyDescent="0.25">
      <c r="A23" s="67"/>
      <c r="B23" s="140">
        <v>1.7</v>
      </c>
      <c r="C23" s="295" t="s">
        <v>99</v>
      </c>
      <c r="D23" s="296"/>
      <c r="E23" s="297"/>
      <c r="F23" s="298">
        <v>1</v>
      </c>
      <c r="G23" s="298"/>
      <c r="H23" s="142" t="s">
        <v>41</v>
      </c>
      <c r="I23" s="118">
        <f>SUM('Option Nr 3'!K50:L50)</f>
        <v>0</v>
      </c>
      <c r="J23" s="155">
        <v>23</v>
      </c>
      <c r="K23" s="151">
        <f t="shared" si="0"/>
        <v>0</v>
      </c>
      <c r="L23" s="306">
        <f t="shared" si="1"/>
        <v>0</v>
      </c>
      <c r="M23" s="307"/>
      <c r="O23" s="219"/>
      <c r="P23" s="219"/>
      <c r="Q23" s="219"/>
      <c r="R23" s="219"/>
      <c r="S23" s="219"/>
      <c r="T23" s="219"/>
      <c r="U23" s="219"/>
      <c r="V23" s="219"/>
    </row>
    <row r="24" spans="1:22" ht="15" customHeight="1" x14ac:dyDescent="0.25">
      <c r="A24" s="67"/>
      <c r="B24" s="140">
        <v>1.8</v>
      </c>
      <c r="C24" s="295" t="s">
        <v>134</v>
      </c>
      <c r="D24" s="296"/>
      <c r="E24" s="297"/>
      <c r="F24" s="298">
        <v>1</v>
      </c>
      <c r="G24" s="298"/>
      <c r="H24" s="142" t="s">
        <v>41</v>
      </c>
      <c r="I24" s="118">
        <f>SUM('Option Nr 3'!K51:L51)</f>
        <v>0</v>
      </c>
      <c r="J24" s="155">
        <v>13.5</v>
      </c>
      <c r="K24" s="151">
        <f t="shared" si="0"/>
        <v>0</v>
      </c>
      <c r="L24" s="306">
        <f>K24+I24</f>
        <v>0</v>
      </c>
      <c r="M24" s="307"/>
      <c r="O24" s="219"/>
      <c r="P24" s="219"/>
      <c r="Q24" s="219"/>
      <c r="R24" s="219"/>
      <c r="S24" s="219"/>
      <c r="T24" s="219"/>
      <c r="U24" s="219"/>
      <c r="V24" s="219"/>
    </row>
    <row r="25" spans="1:22" ht="15" customHeight="1" x14ac:dyDescent="0.25">
      <c r="A25" s="67"/>
      <c r="B25" s="140">
        <v>1.9</v>
      </c>
      <c r="C25" s="295" t="s">
        <v>135</v>
      </c>
      <c r="D25" s="296"/>
      <c r="E25" s="297"/>
      <c r="F25" s="298">
        <v>1</v>
      </c>
      <c r="G25" s="298"/>
      <c r="H25" s="142" t="s">
        <v>41</v>
      </c>
      <c r="I25" s="118">
        <f>SUM('Option Nr 3'!K52:L52)</f>
        <v>0</v>
      </c>
      <c r="J25" s="155"/>
      <c r="K25" s="151"/>
      <c r="L25" s="306">
        <f>K25+I25</f>
        <v>0</v>
      </c>
      <c r="M25" s="307"/>
      <c r="O25" s="219"/>
      <c r="P25" s="219"/>
      <c r="Q25" s="219"/>
      <c r="R25" s="219"/>
      <c r="S25" s="219"/>
      <c r="T25" s="219"/>
      <c r="U25" s="219"/>
      <c r="V25" s="219"/>
    </row>
    <row r="26" spans="1:22" ht="15" customHeight="1" x14ac:dyDescent="0.25">
      <c r="A26" s="67"/>
      <c r="B26" s="77">
        <v>1.1000000000000001</v>
      </c>
      <c r="C26" s="295" t="s">
        <v>136</v>
      </c>
      <c r="D26" s="296"/>
      <c r="E26" s="297"/>
      <c r="F26" s="298">
        <v>1</v>
      </c>
      <c r="G26" s="298"/>
      <c r="H26" s="142" t="s">
        <v>41</v>
      </c>
      <c r="I26" s="118">
        <f>SUM('Option Nr 3'!K40:L40)</f>
        <v>0</v>
      </c>
      <c r="J26" s="155">
        <v>13.5</v>
      </c>
      <c r="K26" s="151">
        <f t="shared" si="0"/>
        <v>0</v>
      </c>
      <c r="L26" s="306">
        <f t="shared" si="1"/>
        <v>0</v>
      </c>
      <c r="M26" s="307"/>
      <c r="O26" s="219"/>
      <c r="P26" s="219"/>
      <c r="Q26" s="219"/>
      <c r="R26" s="219"/>
      <c r="S26" s="219"/>
      <c r="T26" s="219"/>
      <c r="U26" s="219"/>
      <c r="V26" s="219"/>
    </row>
    <row r="27" spans="1:22" ht="15" customHeight="1" x14ac:dyDescent="0.25">
      <c r="A27" s="67"/>
      <c r="B27" s="140">
        <v>1.1100000000000001</v>
      </c>
      <c r="C27" s="295" t="s">
        <v>137</v>
      </c>
      <c r="D27" s="296"/>
      <c r="E27" s="297"/>
      <c r="F27" s="298">
        <v>1</v>
      </c>
      <c r="G27" s="298"/>
      <c r="H27" s="142" t="s">
        <v>41</v>
      </c>
      <c r="I27" s="118">
        <f>SUM('Option Nr 3'!K58:L58)</f>
        <v>0</v>
      </c>
      <c r="J27" s="155">
        <v>13.5</v>
      </c>
      <c r="K27" s="151">
        <f t="shared" si="0"/>
        <v>0</v>
      </c>
      <c r="L27" s="306">
        <f t="shared" si="1"/>
        <v>0</v>
      </c>
      <c r="M27" s="307"/>
      <c r="O27" s="219"/>
      <c r="P27" s="219"/>
      <c r="Q27" s="219"/>
      <c r="R27" s="219"/>
      <c r="S27" s="219"/>
      <c r="T27" s="219"/>
      <c r="U27" s="219"/>
      <c r="V27" s="219"/>
    </row>
    <row r="28" spans="1:22" ht="15" customHeight="1" x14ac:dyDescent="0.25">
      <c r="A28" s="67"/>
      <c r="B28" s="140">
        <v>1.1200000000000001</v>
      </c>
      <c r="C28" s="295" t="s">
        <v>138</v>
      </c>
      <c r="D28" s="296"/>
      <c r="E28" s="297"/>
      <c r="F28" s="298">
        <v>1</v>
      </c>
      <c r="G28" s="298"/>
      <c r="H28" s="142" t="s">
        <v>41</v>
      </c>
      <c r="I28" s="118">
        <f>SUM('Option Nr 3'!K59:L59)</f>
        <v>0</v>
      </c>
      <c r="J28" s="155">
        <v>13.5</v>
      </c>
      <c r="K28" s="151">
        <f t="shared" si="0"/>
        <v>0</v>
      </c>
      <c r="L28" s="306">
        <f t="shared" si="1"/>
        <v>0</v>
      </c>
      <c r="M28" s="307"/>
      <c r="O28" s="219"/>
      <c r="P28" s="219"/>
      <c r="Q28" s="219"/>
      <c r="R28" s="219"/>
      <c r="S28" s="219"/>
      <c r="T28" s="219"/>
      <c r="U28" s="219"/>
      <c r="V28" s="219"/>
    </row>
    <row r="29" spans="1:22" ht="15" customHeight="1" x14ac:dyDescent="0.25">
      <c r="A29" s="67"/>
      <c r="B29" s="140">
        <v>1.1299999999999999</v>
      </c>
      <c r="C29" s="295" t="s">
        <v>139</v>
      </c>
      <c r="D29" s="296"/>
      <c r="E29" s="297"/>
      <c r="F29" s="298">
        <v>1</v>
      </c>
      <c r="G29" s="298"/>
      <c r="H29" s="142" t="s">
        <v>41</v>
      </c>
      <c r="I29" s="118">
        <f>SUM('Option Nr 3'!K60:L60)</f>
        <v>0</v>
      </c>
      <c r="J29" s="155">
        <v>13.5</v>
      </c>
      <c r="K29" s="151">
        <f t="shared" si="0"/>
        <v>0</v>
      </c>
      <c r="L29" s="306">
        <f t="shared" si="1"/>
        <v>0</v>
      </c>
      <c r="M29" s="307"/>
      <c r="O29" s="219"/>
      <c r="P29" s="219"/>
      <c r="Q29" s="219"/>
      <c r="R29" s="219"/>
      <c r="S29" s="219"/>
      <c r="T29" s="219"/>
      <c r="U29" s="219"/>
      <c r="V29" s="219"/>
    </row>
    <row r="30" spans="1:22" ht="15" customHeight="1" x14ac:dyDescent="0.25">
      <c r="A30" s="67"/>
      <c r="B30" s="144"/>
      <c r="C30" s="145"/>
      <c r="D30" s="145"/>
      <c r="E30" s="145"/>
      <c r="F30" s="299" t="s">
        <v>140</v>
      </c>
      <c r="G30" s="300"/>
      <c r="H30" s="301"/>
      <c r="I30" s="154">
        <f>SUM(I17:I29)</f>
        <v>0</v>
      </c>
      <c r="J30" s="145"/>
      <c r="K30" s="145"/>
      <c r="L30" s="145"/>
      <c r="M30" s="146"/>
      <c r="O30" s="141"/>
      <c r="P30" s="141"/>
      <c r="Q30" s="141"/>
      <c r="R30" s="141"/>
      <c r="S30" s="141"/>
      <c r="T30" s="141"/>
      <c r="U30" s="141"/>
      <c r="V30" s="141"/>
    </row>
    <row r="31" spans="1:22" ht="6" customHeight="1" x14ac:dyDescent="0.25">
      <c r="A31" s="67"/>
      <c r="B31" s="327"/>
      <c r="C31" s="328"/>
      <c r="D31" s="328"/>
      <c r="E31" s="328"/>
      <c r="F31" s="328"/>
      <c r="G31" s="328"/>
      <c r="H31" s="328"/>
      <c r="I31" s="328"/>
      <c r="J31" s="328"/>
      <c r="K31" s="328"/>
      <c r="L31" s="328"/>
      <c r="M31" s="329"/>
    </row>
    <row r="32" spans="1:22" ht="15" customHeight="1" thickBot="1" x14ac:dyDescent="0.3">
      <c r="A32" s="67"/>
      <c r="B32" s="302" t="s">
        <v>143</v>
      </c>
      <c r="C32" s="303"/>
      <c r="D32" s="303"/>
      <c r="E32" s="303"/>
      <c r="F32" s="303"/>
      <c r="G32" s="303"/>
      <c r="H32" s="303"/>
      <c r="I32" s="303"/>
      <c r="J32" s="304"/>
      <c r="K32" s="305"/>
      <c r="L32" s="330">
        <f>SUM(L15:M30)</f>
        <v>0</v>
      </c>
      <c r="M32" s="331"/>
      <c r="O32" s="294"/>
      <c r="P32" s="294"/>
      <c r="Q32" s="294"/>
      <c r="R32" s="294"/>
      <c r="S32" s="294"/>
      <c r="T32" s="294"/>
      <c r="U32" s="294"/>
      <c r="V32" s="294"/>
    </row>
    <row r="33" spans="1:13" ht="15" customHeight="1" thickBot="1" x14ac:dyDescent="0.3">
      <c r="A33" s="67"/>
      <c r="B33" s="327"/>
      <c r="C33" s="328"/>
      <c r="D33" s="328"/>
      <c r="E33" s="328"/>
      <c r="F33" s="328"/>
      <c r="G33" s="328"/>
      <c r="H33" s="328"/>
      <c r="I33" s="328"/>
      <c r="J33" s="328"/>
      <c r="K33" s="328"/>
      <c r="L33" s="328"/>
      <c r="M33" s="329"/>
    </row>
    <row r="34" spans="1:13" ht="6.75" customHeight="1" x14ac:dyDescent="0.25">
      <c r="A34" s="114"/>
      <c r="B34" s="3"/>
      <c r="C34" s="115"/>
      <c r="D34" s="3"/>
      <c r="E34" s="3"/>
      <c r="F34" s="3"/>
      <c r="G34" s="3"/>
      <c r="H34" s="3"/>
      <c r="I34" s="3"/>
      <c r="J34" s="3"/>
      <c r="K34" s="3"/>
      <c r="L34" s="3"/>
      <c r="M34" s="116"/>
    </row>
    <row r="35" spans="1:13" ht="53.25" customHeight="1" thickBot="1" x14ac:dyDescent="0.3">
      <c r="A35" s="117" t="s">
        <v>56</v>
      </c>
      <c r="B35" s="332" t="s">
        <v>106</v>
      </c>
      <c r="C35" s="332"/>
      <c r="D35" s="332"/>
      <c r="E35" s="332"/>
      <c r="F35" s="332"/>
      <c r="G35" s="332"/>
      <c r="H35" s="332"/>
      <c r="I35" s="332"/>
      <c r="J35" s="332"/>
      <c r="K35" s="332"/>
      <c r="L35" s="332"/>
      <c r="M35" s="333"/>
    </row>
    <row r="36" spans="1:13" ht="11.1" customHeight="1" x14ac:dyDescent="0.25">
      <c r="B36" s="180"/>
      <c r="C36" s="180"/>
      <c r="D36" s="180"/>
      <c r="E36" s="180"/>
      <c r="F36" s="180"/>
      <c r="G36" s="180"/>
      <c r="H36" s="180"/>
      <c r="I36" s="180"/>
      <c r="J36" s="180"/>
      <c r="K36" s="180"/>
      <c r="L36" s="180"/>
      <c r="M36" s="180"/>
    </row>
    <row r="37" spans="1:13" x14ac:dyDescent="0.25">
      <c r="B37" s="339"/>
      <c r="C37" s="339"/>
      <c r="D37" s="339"/>
      <c r="E37" s="339"/>
      <c r="F37" s="339"/>
      <c r="G37" s="339"/>
      <c r="H37" s="339"/>
      <c r="I37" s="339"/>
      <c r="J37" s="339"/>
      <c r="K37" s="339"/>
      <c r="L37" s="339"/>
      <c r="M37" s="339"/>
    </row>
    <row r="38" spans="1:13" ht="12" customHeight="1" x14ac:dyDescent="0.25">
      <c r="B38" s="339"/>
      <c r="C38" s="339"/>
      <c r="D38" s="339"/>
      <c r="E38" s="339"/>
      <c r="F38" s="339"/>
      <c r="G38" s="339"/>
      <c r="H38" s="339"/>
      <c r="I38" s="339"/>
      <c r="J38" s="339"/>
      <c r="K38" s="339"/>
      <c r="L38" s="339"/>
      <c r="M38" s="339"/>
    </row>
    <row r="39" spans="1:13" x14ac:dyDescent="0.25">
      <c r="B39" s="156"/>
      <c r="C39" s="156"/>
      <c r="D39" s="156"/>
      <c r="E39" s="156"/>
      <c r="F39" s="156"/>
      <c r="G39" s="156"/>
      <c r="H39" s="156"/>
      <c r="I39" s="156"/>
      <c r="J39" s="156"/>
      <c r="K39" s="156"/>
      <c r="L39" s="156"/>
      <c r="M39" s="156"/>
    </row>
    <row r="40" spans="1:13" x14ac:dyDescent="0.25">
      <c r="B40" s="156"/>
      <c r="C40" s="156"/>
      <c r="D40" s="156"/>
      <c r="E40" s="156"/>
      <c r="F40" s="156"/>
      <c r="G40" s="156"/>
      <c r="H40" s="156"/>
      <c r="I40" s="156"/>
      <c r="J40" s="156"/>
      <c r="K40" s="156"/>
      <c r="L40" s="156"/>
      <c r="M40" s="156"/>
    </row>
    <row r="41" spans="1:13" x14ac:dyDescent="0.25">
      <c r="B41" s="156"/>
      <c r="C41" s="156"/>
      <c r="D41" s="156"/>
      <c r="E41" s="156"/>
      <c r="F41" s="156"/>
      <c r="G41" s="156"/>
      <c r="H41" s="156"/>
      <c r="I41" s="156"/>
      <c r="J41" s="156"/>
      <c r="K41" s="156"/>
      <c r="L41" s="156"/>
      <c r="M41" s="156"/>
    </row>
    <row r="42" spans="1:13" x14ac:dyDescent="0.25">
      <c r="B42" s="156"/>
      <c r="C42" s="156"/>
      <c r="D42" s="156"/>
      <c r="E42" s="156"/>
      <c r="F42" s="156"/>
      <c r="G42" s="156"/>
      <c r="H42" s="156"/>
      <c r="I42" s="156"/>
      <c r="J42" s="156"/>
      <c r="K42" s="156"/>
      <c r="L42" s="156"/>
      <c r="M42" s="156"/>
    </row>
    <row r="43" spans="1:13" x14ac:dyDescent="0.25">
      <c r="B43" s="156"/>
      <c r="C43" s="156"/>
      <c r="D43" s="156"/>
      <c r="E43" s="156"/>
      <c r="F43" s="156"/>
      <c r="G43" s="156"/>
      <c r="H43" s="156"/>
      <c r="I43" s="156"/>
      <c r="J43" s="156"/>
      <c r="K43" s="156"/>
      <c r="L43" s="156"/>
      <c r="M43" s="156"/>
    </row>
    <row r="44" spans="1:13" x14ac:dyDescent="0.25">
      <c r="B44" s="156"/>
      <c r="C44" s="156"/>
      <c r="D44" s="156"/>
      <c r="E44" s="156"/>
      <c r="F44" s="156"/>
      <c r="G44" s="156"/>
      <c r="H44" s="156"/>
      <c r="I44" s="156"/>
      <c r="J44" s="156"/>
      <c r="K44" s="156"/>
      <c r="L44" s="156"/>
      <c r="M44" s="156"/>
    </row>
  </sheetData>
  <sheetProtection algorithmName="SHA-512" hashValue="YEpD1T3lYI/GRqf/hXc/D/TqVFlhgaxmDWuHvekYQ2a4ZRXe8MQ1Pv2s0mQ/cp8Ti68OD35KsGdHt+9U/b34RA==" saltValue="vBQBx+akydqhFgSL0d9WdA==" spinCount="100000" sheet="1" selectLockedCells="1"/>
  <mergeCells count="84">
    <mergeCell ref="O19:V19"/>
    <mergeCell ref="O20:V20"/>
    <mergeCell ref="O21:V21"/>
    <mergeCell ref="O22:V22"/>
    <mergeCell ref="O23:V23"/>
    <mergeCell ref="O10:V10"/>
    <mergeCell ref="O12:V12"/>
    <mergeCell ref="O14:V14"/>
    <mergeCell ref="O17:V17"/>
    <mergeCell ref="O18:V18"/>
    <mergeCell ref="C22:E22"/>
    <mergeCell ref="F22:G22"/>
    <mergeCell ref="L22:M22"/>
    <mergeCell ref="C23:E23"/>
    <mergeCell ref="F23:G23"/>
    <mergeCell ref="L23:M23"/>
    <mergeCell ref="C20:E20"/>
    <mergeCell ref="F20:G20"/>
    <mergeCell ref="L20:M20"/>
    <mergeCell ref="C21:E21"/>
    <mergeCell ref="F21:G21"/>
    <mergeCell ref="L21:M21"/>
    <mergeCell ref="C18:E18"/>
    <mergeCell ref="F18:G18"/>
    <mergeCell ref="L18:M18"/>
    <mergeCell ref="C19:E19"/>
    <mergeCell ref="F19:G19"/>
    <mergeCell ref="L19:M19"/>
    <mergeCell ref="A14:C14"/>
    <mergeCell ref="D14:E14"/>
    <mergeCell ref="F14:I14"/>
    <mergeCell ref="L14:M14"/>
    <mergeCell ref="C17:E17"/>
    <mergeCell ref="F17:G17"/>
    <mergeCell ref="L17:M17"/>
    <mergeCell ref="L16:M16"/>
    <mergeCell ref="A13:M13"/>
    <mergeCell ref="A2:M6"/>
    <mergeCell ref="A7:M7"/>
    <mergeCell ref="A8:C8"/>
    <mergeCell ref="D8:M8"/>
    <mergeCell ref="A9:M9"/>
    <mergeCell ref="A10:C10"/>
    <mergeCell ref="D10:E10"/>
    <mergeCell ref="F10:I10"/>
    <mergeCell ref="L10:M10"/>
    <mergeCell ref="A11:M11"/>
    <mergeCell ref="A12:C12"/>
    <mergeCell ref="D12:E12"/>
    <mergeCell ref="F12:I12"/>
    <mergeCell ref="L12:M12"/>
    <mergeCell ref="O24:V24"/>
    <mergeCell ref="C25:E25"/>
    <mergeCell ref="F25:G25"/>
    <mergeCell ref="O25:V25"/>
    <mergeCell ref="C26:E26"/>
    <mergeCell ref="F26:G26"/>
    <mergeCell ref="L26:M26"/>
    <mergeCell ref="O26:V26"/>
    <mergeCell ref="L25:M25"/>
    <mergeCell ref="C24:E24"/>
    <mergeCell ref="F24:G24"/>
    <mergeCell ref="L24:M24"/>
    <mergeCell ref="O27:V27"/>
    <mergeCell ref="C28:E28"/>
    <mergeCell ref="F28:G28"/>
    <mergeCell ref="L28:M28"/>
    <mergeCell ref="O28:V28"/>
    <mergeCell ref="C27:E27"/>
    <mergeCell ref="F27:G27"/>
    <mergeCell ref="L27:M27"/>
    <mergeCell ref="B33:M33"/>
    <mergeCell ref="B35:M35"/>
    <mergeCell ref="B36:M36"/>
    <mergeCell ref="B37:M38"/>
    <mergeCell ref="O29:V29"/>
    <mergeCell ref="F30:H30"/>
    <mergeCell ref="B31:M31"/>
    <mergeCell ref="B32:K32"/>
    <mergeCell ref="L32:M32"/>
    <mergeCell ref="O32:V32"/>
    <mergeCell ref="C29:E29"/>
    <mergeCell ref="F29:G29"/>
    <mergeCell ref="L29:M29"/>
  </mergeCells>
  <printOptions horizontalCentered="1" verticalCentered="1"/>
  <pageMargins left="0.59055118110236227" right="0" top="0" bottom="0" header="0" footer="0"/>
  <pageSetup paperSize="9" scale="94" orientation="landscape" r:id="rId1"/>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2:S82"/>
  <sheetViews>
    <sheetView showZeros="0" zoomScaleNormal="100" zoomScaleSheetLayoutView="100" workbookViewId="0">
      <selection activeCell="B75" sqref="B75"/>
    </sheetView>
  </sheetViews>
  <sheetFormatPr defaultColWidth="9.140625" defaultRowHeight="12.75" x14ac:dyDescent="0.25"/>
  <cols>
    <col min="1" max="1" width="2.28515625" style="1" customWidth="1"/>
    <col min="2" max="2" width="9.28515625" style="1" customWidth="1"/>
    <col min="3" max="3" width="7.42578125" style="1" customWidth="1"/>
    <col min="4" max="4" width="26.42578125" style="1" customWidth="1"/>
    <col min="5" max="6" width="9.140625" style="1"/>
    <col min="7" max="7" width="9.140625" style="1" customWidth="1"/>
    <col min="8" max="8" width="5.42578125" style="1" customWidth="1"/>
    <col min="9" max="9" width="9.140625" style="1"/>
    <col min="10" max="10" width="19.85546875" style="1" customWidth="1"/>
    <col min="11" max="12" width="9.140625" style="1"/>
    <col min="13" max="13" width="2.28515625" style="1" customWidth="1"/>
    <col min="14" max="14" width="2.28515625" style="1" hidden="1" customWidth="1"/>
    <col min="15" max="15" width="0" style="134" hidden="1" customWidth="1"/>
    <col min="16" max="16384" width="9.140625" style="1"/>
  </cols>
  <sheetData>
    <row r="2" spans="2:19" ht="15.75" customHeight="1" x14ac:dyDescent="0.25">
      <c r="B2" s="168" t="s">
        <v>60</v>
      </c>
      <c r="C2" s="168"/>
      <c r="D2" s="168"/>
      <c r="E2" s="168"/>
      <c r="F2" s="168"/>
      <c r="G2" s="168"/>
      <c r="H2" s="168"/>
      <c r="I2" s="168"/>
      <c r="J2" s="168"/>
      <c r="K2" s="168"/>
      <c r="L2" s="168"/>
    </row>
    <row r="3" spans="2:19" ht="15" customHeight="1" x14ac:dyDescent="0.25">
      <c r="B3" s="168"/>
      <c r="C3" s="168"/>
      <c r="D3" s="168"/>
      <c r="E3" s="168"/>
      <c r="F3" s="168"/>
      <c r="G3" s="168"/>
      <c r="H3" s="168"/>
      <c r="I3" s="168"/>
      <c r="J3" s="168"/>
      <c r="K3" s="168"/>
      <c r="L3" s="168"/>
    </row>
    <row r="4" spans="2:19" ht="15" customHeight="1" x14ac:dyDescent="0.25">
      <c r="B4" s="168"/>
      <c r="C4" s="168"/>
      <c r="D4" s="168"/>
      <c r="E4" s="168"/>
      <c r="F4" s="168"/>
      <c r="G4" s="168"/>
      <c r="H4" s="168"/>
      <c r="I4" s="168"/>
      <c r="J4" s="168"/>
      <c r="K4" s="168"/>
      <c r="L4" s="168"/>
    </row>
    <row r="5" spans="2:19" ht="15" customHeight="1" x14ac:dyDescent="0.25">
      <c r="B5" s="168"/>
      <c r="C5" s="168"/>
      <c r="D5" s="168"/>
      <c r="E5" s="168"/>
      <c r="F5" s="168"/>
      <c r="G5" s="168"/>
      <c r="H5" s="168"/>
      <c r="I5" s="168"/>
      <c r="J5" s="168"/>
      <c r="K5" s="168"/>
      <c r="L5" s="168"/>
    </row>
    <row r="6" spans="2:19" ht="6" customHeight="1" x14ac:dyDescent="0.25">
      <c r="B6" s="168"/>
      <c r="C6" s="168"/>
      <c r="D6" s="168"/>
      <c r="E6" s="168"/>
      <c r="F6" s="168"/>
      <c r="G6" s="168"/>
      <c r="H6" s="168"/>
      <c r="I6" s="168"/>
      <c r="J6" s="168"/>
      <c r="K6" s="168"/>
      <c r="L6" s="168"/>
    </row>
    <row r="7" spans="2:19" ht="29.25" customHeight="1" thickBot="1" x14ac:dyDescent="0.3">
      <c r="B7" s="180" t="s">
        <v>87</v>
      </c>
      <c r="C7" s="180"/>
      <c r="D7" s="180"/>
      <c r="E7" s="180"/>
      <c r="F7" s="180"/>
      <c r="G7" s="180"/>
      <c r="H7" s="180"/>
      <c r="I7" s="180"/>
      <c r="J7" s="180"/>
      <c r="K7" s="180"/>
      <c r="L7" s="180"/>
      <c r="P7" s="150"/>
    </row>
    <row r="8" spans="2:19" ht="15" customHeight="1" x14ac:dyDescent="0.25">
      <c r="B8" s="184" t="s">
        <v>61</v>
      </c>
      <c r="C8" s="185"/>
      <c r="D8" s="185"/>
      <c r="E8" s="104">
        <v>0</v>
      </c>
      <c r="F8" s="285"/>
      <c r="G8" s="285"/>
      <c r="H8" s="285"/>
      <c r="I8" s="285"/>
      <c r="J8" s="285"/>
      <c r="K8" s="285"/>
      <c r="L8" s="286"/>
      <c r="P8" s="147"/>
      <c r="Q8" s="129"/>
      <c r="R8" s="129"/>
      <c r="S8" s="129"/>
    </row>
    <row r="9" spans="2:19" ht="15" customHeight="1" thickBot="1" x14ac:dyDescent="0.3">
      <c r="B9" s="290" t="s">
        <v>85</v>
      </c>
      <c r="C9" s="291"/>
      <c r="D9" s="292"/>
      <c r="E9" s="287"/>
      <c r="F9" s="288"/>
      <c r="G9" s="288"/>
      <c r="H9" s="288"/>
      <c r="I9" s="288"/>
      <c r="J9" s="288"/>
      <c r="K9" s="288"/>
      <c r="L9" s="289"/>
      <c r="P9" s="147"/>
      <c r="Q9" s="129"/>
      <c r="R9" s="129"/>
      <c r="S9" s="129"/>
    </row>
    <row r="10" spans="2:19" x14ac:dyDescent="0.25">
      <c r="B10" s="74" t="s">
        <v>8</v>
      </c>
      <c r="C10" s="11"/>
      <c r="D10" s="11"/>
      <c r="E10" s="11"/>
      <c r="F10" s="11"/>
      <c r="G10" s="11"/>
      <c r="H10" s="11"/>
      <c r="I10" s="11"/>
      <c r="J10" s="11"/>
      <c r="K10" s="11"/>
      <c r="L10" s="12"/>
      <c r="O10" s="134">
        <v>1</v>
      </c>
      <c r="P10" s="129"/>
      <c r="Q10" s="129"/>
      <c r="R10" s="129"/>
      <c r="S10" s="129"/>
    </row>
    <row r="11" spans="2:19" ht="6.75" customHeight="1" x14ac:dyDescent="0.25">
      <c r="B11" s="45"/>
      <c r="L11" s="15"/>
      <c r="O11" s="134">
        <v>2</v>
      </c>
      <c r="P11" s="129"/>
      <c r="Q11" s="129"/>
      <c r="R11" s="129"/>
      <c r="S11" s="129"/>
    </row>
    <row r="12" spans="2:19" ht="13.15" customHeight="1" x14ac:dyDescent="0.25">
      <c r="B12" s="157" t="s">
        <v>28</v>
      </c>
      <c r="C12" s="271"/>
      <c r="D12" s="271"/>
      <c r="E12" s="272">
        <v>0</v>
      </c>
      <c r="F12" s="278"/>
      <c r="G12" s="177" t="s">
        <v>9</v>
      </c>
      <c r="H12" s="177"/>
      <c r="I12" s="177"/>
      <c r="J12" s="178">
        <v>0</v>
      </c>
      <c r="K12" s="283"/>
      <c r="L12" s="284"/>
      <c r="O12" s="134">
        <v>3</v>
      </c>
      <c r="P12" s="129"/>
      <c r="Q12" s="129"/>
      <c r="R12" s="129"/>
      <c r="S12" s="129"/>
    </row>
    <row r="13" spans="2:19" ht="6.75" customHeight="1" x14ac:dyDescent="0.25">
      <c r="B13" s="275"/>
      <c r="C13" s="276"/>
      <c r="D13" s="276"/>
      <c r="E13" s="276"/>
      <c r="F13" s="276"/>
      <c r="G13" s="276"/>
      <c r="H13" s="276"/>
      <c r="I13" s="276"/>
      <c r="J13" s="276"/>
      <c r="K13" s="276"/>
      <c r="L13" s="277"/>
      <c r="O13" s="134">
        <v>4</v>
      </c>
      <c r="P13" s="129"/>
      <c r="Q13" s="129"/>
      <c r="R13" s="129"/>
      <c r="S13" s="129"/>
    </row>
    <row r="14" spans="2:19" ht="27" customHeight="1" x14ac:dyDescent="0.25">
      <c r="B14" s="157" t="s">
        <v>10</v>
      </c>
      <c r="C14" s="271"/>
      <c r="D14" s="271"/>
      <c r="E14" s="272">
        <v>0</v>
      </c>
      <c r="F14" s="278"/>
      <c r="G14" s="176" t="s">
        <v>62</v>
      </c>
      <c r="H14" s="177"/>
      <c r="I14" s="160"/>
      <c r="J14" s="273">
        <v>1</v>
      </c>
      <c r="K14" s="273"/>
      <c r="L14" s="274"/>
      <c r="O14" s="134">
        <v>5</v>
      </c>
      <c r="P14" s="219"/>
      <c r="Q14" s="219"/>
      <c r="R14" s="219"/>
      <c r="S14" s="219"/>
    </row>
    <row r="15" spans="2:19" ht="6.75" customHeight="1" x14ac:dyDescent="0.25">
      <c r="B15" s="275"/>
      <c r="C15" s="276"/>
      <c r="D15" s="276"/>
      <c r="E15" s="276"/>
      <c r="F15" s="276"/>
      <c r="G15" s="276"/>
      <c r="H15" s="276"/>
      <c r="I15" s="276"/>
      <c r="J15" s="276"/>
      <c r="K15" s="276"/>
      <c r="L15" s="277"/>
      <c r="P15" s="129"/>
      <c r="Q15" s="129"/>
      <c r="R15" s="129"/>
      <c r="S15" s="129"/>
    </row>
    <row r="16" spans="2:19" ht="15" x14ac:dyDescent="0.25">
      <c r="B16" s="157" t="s">
        <v>29</v>
      </c>
      <c r="C16" s="271"/>
      <c r="D16" s="271"/>
      <c r="E16" s="272">
        <v>0</v>
      </c>
      <c r="F16" s="278"/>
      <c r="G16" s="271" t="s">
        <v>30</v>
      </c>
      <c r="H16" s="271"/>
      <c r="I16" s="271"/>
      <c r="J16" s="272"/>
      <c r="K16" s="273"/>
      <c r="L16" s="274"/>
      <c r="P16" s="219"/>
      <c r="Q16" s="219"/>
      <c r="R16" s="219"/>
      <c r="S16" s="219"/>
    </row>
    <row r="17" spans="2:19" ht="6.75" customHeight="1" x14ac:dyDescent="0.25">
      <c r="B17" s="275"/>
      <c r="C17" s="276"/>
      <c r="D17" s="276"/>
      <c r="E17" s="276"/>
      <c r="F17" s="276"/>
      <c r="G17" s="276"/>
      <c r="H17" s="276"/>
      <c r="I17" s="276"/>
      <c r="J17" s="276"/>
      <c r="K17" s="276"/>
      <c r="L17" s="277"/>
      <c r="P17" s="129"/>
      <c r="Q17" s="129"/>
      <c r="R17" s="129"/>
      <c r="S17" s="129"/>
    </row>
    <row r="18" spans="2:19" ht="15" x14ac:dyDescent="0.25">
      <c r="B18" s="157" t="s">
        <v>31</v>
      </c>
      <c r="C18" s="271"/>
      <c r="D18" s="271"/>
      <c r="E18" s="282">
        <v>0</v>
      </c>
      <c r="F18" s="278"/>
      <c r="G18" s="271" t="s">
        <v>32</v>
      </c>
      <c r="H18" s="271"/>
      <c r="I18" s="271"/>
      <c r="J18" s="272">
        <v>0</v>
      </c>
      <c r="K18" s="278"/>
      <c r="L18" s="75" t="s">
        <v>33</v>
      </c>
      <c r="O18" s="135"/>
      <c r="P18" s="219"/>
      <c r="Q18" s="219"/>
      <c r="R18" s="219"/>
      <c r="S18" s="219"/>
    </row>
    <row r="19" spans="2:19" ht="6.75" customHeight="1" x14ac:dyDescent="0.25">
      <c r="B19" s="275"/>
      <c r="C19" s="276"/>
      <c r="D19" s="276"/>
      <c r="E19" s="276"/>
      <c r="F19" s="276"/>
      <c r="G19" s="276"/>
      <c r="H19" s="276"/>
      <c r="I19" s="276"/>
      <c r="J19" s="276"/>
      <c r="K19" s="276"/>
      <c r="L19" s="277"/>
    </row>
    <row r="20" spans="2:19" ht="14.45" customHeight="1" x14ac:dyDescent="0.25">
      <c r="B20" s="157" t="s">
        <v>26</v>
      </c>
      <c r="C20" s="271"/>
      <c r="D20" s="271"/>
      <c r="E20" s="272">
        <v>0</v>
      </c>
      <c r="F20" s="273"/>
      <c r="G20" s="273"/>
      <c r="H20" s="273"/>
      <c r="I20" s="273"/>
      <c r="J20" s="273"/>
      <c r="K20" s="273"/>
      <c r="L20" s="274"/>
      <c r="O20" s="135"/>
    </row>
    <row r="21" spans="2:19" ht="6.75" customHeight="1" thickBot="1" x14ac:dyDescent="0.3">
      <c r="B21" s="279"/>
      <c r="C21" s="280"/>
      <c r="D21" s="280"/>
      <c r="E21" s="280"/>
      <c r="F21" s="280"/>
      <c r="G21" s="280"/>
      <c r="H21" s="280"/>
      <c r="I21" s="280"/>
      <c r="J21" s="280"/>
      <c r="K21" s="280"/>
      <c r="L21" s="281"/>
    </row>
    <row r="22" spans="2:19" s="2" customFormat="1" x14ac:dyDescent="0.25">
      <c r="B22" s="268">
        <v>1</v>
      </c>
      <c r="C22" s="269" t="s">
        <v>84</v>
      </c>
      <c r="D22" s="269"/>
      <c r="E22" s="269"/>
      <c r="F22" s="269"/>
      <c r="G22" s="269"/>
      <c r="H22" s="269"/>
      <c r="I22" s="269"/>
      <c r="J22" s="269"/>
      <c r="K22" s="269"/>
      <c r="L22" s="270"/>
      <c r="O22" s="134"/>
    </row>
    <row r="23" spans="2:19" x14ac:dyDescent="0.25">
      <c r="B23" s="268"/>
      <c r="C23" s="76" t="s">
        <v>34</v>
      </c>
      <c r="D23" s="263" t="s">
        <v>35</v>
      </c>
      <c r="E23" s="263"/>
      <c r="F23" s="263"/>
      <c r="G23" s="263"/>
      <c r="H23" s="263"/>
      <c r="I23" s="263"/>
      <c r="J23" s="263"/>
      <c r="K23" s="251" t="s">
        <v>36</v>
      </c>
      <c r="L23" s="252"/>
    </row>
    <row r="24" spans="2:19" ht="15" customHeight="1" x14ac:dyDescent="0.25">
      <c r="B24" s="268"/>
      <c r="C24" s="263" t="s">
        <v>37</v>
      </c>
      <c r="D24" s="263"/>
      <c r="E24" s="263"/>
      <c r="F24" s="263"/>
      <c r="G24" s="263"/>
      <c r="H24" s="263"/>
      <c r="I24" s="263"/>
      <c r="J24" s="263"/>
      <c r="K24" s="263"/>
      <c r="L24" s="264"/>
      <c r="P24" s="129"/>
      <c r="Q24" s="129"/>
      <c r="R24" s="129"/>
    </row>
    <row r="25" spans="2:19" x14ac:dyDescent="0.25">
      <c r="B25" s="268"/>
      <c r="C25" s="4">
        <v>1.1000000000000001</v>
      </c>
      <c r="D25" s="214" t="s">
        <v>65</v>
      </c>
      <c r="E25" s="214"/>
      <c r="F25" s="214"/>
      <c r="G25" s="214"/>
      <c r="H25" s="214"/>
      <c r="I25" s="214"/>
      <c r="J25" s="214"/>
      <c r="K25" s="266">
        <v>0</v>
      </c>
      <c r="L25" s="267"/>
      <c r="P25" s="129"/>
      <c r="Q25" s="129"/>
      <c r="R25" s="129"/>
    </row>
    <row r="26" spans="2:19" x14ac:dyDescent="0.25">
      <c r="B26" s="268"/>
      <c r="C26" s="4">
        <v>1.2</v>
      </c>
      <c r="D26" s="214" t="s">
        <v>66</v>
      </c>
      <c r="E26" s="214"/>
      <c r="F26" s="214"/>
      <c r="G26" s="214"/>
      <c r="H26" s="214"/>
      <c r="I26" s="214"/>
      <c r="J26" s="214"/>
      <c r="K26" s="266">
        <v>0</v>
      </c>
      <c r="L26" s="267"/>
      <c r="P26" s="129"/>
      <c r="Q26" s="129"/>
      <c r="R26" s="129"/>
    </row>
    <row r="27" spans="2:19" x14ac:dyDescent="0.25">
      <c r="B27" s="268"/>
      <c r="C27" s="4">
        <v>1.3</v>
      </c>
      <c r="D27" s="214" t="s">
        <v>67</v>
      </c>
      <c r="E27" s="214"/>
      <c r="F27" s="214"/>
      <c r="G27" s="214"/>
      <c r="H27" s="214"/>
      <c r="I27" s="214"/>
      <c r="J27" s="214"/>
      <c r="K27" s="266">
        <v>0</v>
      </c>
      <c r="L27" s="267"/>
      <c r="P27" s="129"/>
      <c r="Q27" s="129"/>
      <c r="R27" s="129"/>
    </row>
    <row r="28" spans="2:19" x14ac:dyDescent="0.25">
      <c r="B28" s="268"/>
      <c r="C28" s="4">
        <v>1.4</v>
      </c>
      <c r="D28" s="214" t="s">
        <v>68</v>
      </c>
      <c r="E28" s="214"/>
      <c r="F28" s="214"/>
      <c r="G28" s="214"/>
      <c r="H28" s="214"/>
      <c r="I28" s="214"/>
      <c r="J28" s="214"/>
      <c r="K28" s="266">
        <v>0</v>
      </c>
      <c r="L28" s="267"/>
      <c r="P28" s="129"/>
      <c r="Q28" s="129"/>
      <c r="R28" s="129"/>
    </row>
    <row r="29" spans="2:19" x14ac:dyDescent="0.25">
      <c r="B29" s="268"/>
      <c r="C29" s="4">
        <v>1.5</v>
      </c>
      <c r="D29" s="214" t="s">
        <v>69</v>
      </c>
      <c r="E29" s="214"/>
      <c r="F29" s="214"/>
      <c r="G29" s="214"/>
      <c r="H29" s="214"/>
      <c r="I29" s="214"/>
      <c r="J29" s="214"/>
      <c r="K29" s="266">
        <v>0</v>
      </c>
      <c r="L29" s="267"/>
      <c r="P29" s="129"/>
      <c r="Q29" s="129"/>
      <c r="R29" s="129"/>
    </row>
    <row r="30" spans="2:19" x14ac:dyDescent="0.25">
      <c r="B30" s="268"/>
      <c r="C30" s="4">
        <v>1.6</v>
      </c>
      <c r="D30" s="214" t="s">
        <v>70</v>
      </c>
      <c r="E30" s="214"/>
      <c r="F30" s="214"/>
      <c r="G30" s="214"/>
      <c r="H30" s="214"/>
      <c r="I30" s="214"/>
      <c r="J30" s="214"/>
      <c r="K30" s="266">
        <v>0</v>
      </c>
      <c r="L30" s="267"/>
      <c r="P30" s="129"/>
      <c r="Q30" s="129"/>
      <c r="R30" s="129"/>
    </row>
    <row r="31" spans="2:19" x14ac:dyDescent="0.25">
      <c r="B31" s="268"/>
      <c r="C31" s="4">
        <v>1.7</v>
      </c>
      <c r="D31" s="214" t="s">
        <v>71</v>
      </c>
      <c r="E31" s="214"/>
      <c r="F31" s="214"/>
      <c r="G31" s="214"/>
      <c r="H31" s="214"/>
      <c r="I31" s="214"/>
      <c r="J31" s="214"/>
      <c r="K31" s="266">
        <v>0</v>
      </c>
      <c r="L31" s="267"/>
      <c r="P31" s="129"/>
      <c r="Q31" s="129"/>
      <c r="R31" s="129"/>
    </row>
    <row r="32" spans="2:19" x14ac:dyDescent="0.25">
      <c r="B32" s="268"/>
      <c r="C32" s="4">
        <v>1.8</v>
      </c>
      <c r="D32" s="214" t="s">
        <v>79</v>
      </c>
      <c r="E32" s="214"/>
      <c r="F32" s="214"/>
      <c r="G32" s="214"/>
      <c r="H32" s="214"/>
      <c r="I32" s="214"/>
      <c r="J32" s="214"/>
      <c r="K32" s="266">
        <v>0</v>
      </c>
      <c r="L32" s="267"/>
      <c r="P32" s="129"/>
      <c r="Q32" s="129"/>
      <c r="R32" s="129"/>
    </row>
    <row r="33" spans="2:18" ht="15" customHeight="1" x14ac:dyDescent="0.25">
      <c r="B33" s="268"/>
      <c r="C33" s="4">
        <v>1.9</v>
      </c>
      <c r="D33" s="214" t="s">
        <v>73</v>
      </c>
      <c r="E33" s="214"/>
      <c r="F33" s="214"/>
      <c r="G33" s="214"/>
      <c r="H33" s="214"/>
      <c r="I33" s="214"/>
      <c r="J33" s="214"/>
      <c r="K33" s="266">
        <v>0</v>
      </c>
      <c r="L33" s="267"/>
      <c r="P33" s="129"/>
      <c r="Q33" s="129"/>
      <c r="R33" s="129"/>
    </row>
    <row r="34" spans="2:18" x14ac:dyDescent="0.25">
      <c r="B34" s="268"/>
      <c r="C34" s="77">
        <v>1.1000000000000001</v>
      </c>
      <c r="D34" s="214" t="s">
        <v>80</v>
      </c>
      <c r="E34" s="214"/>
      <c r="F34" s="214"/>
      <c r="G34" s="214"/>
      <c r="H34" s="214"/>
      <c r="I34" s="214"/>
      <c r="J34" s="214"/>
      <c r="K34" s="266">
        <v>0</v>
      </c>
      <c r="L34" s="267"/>
      <c r="P34" s="129"/>
      <c r="Q34" s="129"/>
      <c r="R34" s="129"/>
    </row>
    <row r="35" spans="2:18" x14ac:dyDescent="0.25">
      <c r="B35" s="268"/>
      <c r="C35" s="4">
        <v>1.1100000000000001</v>
      </c>
      <c r="D35" s="214" t="s">
        <v>75</v>
      </c>
      <c r="E35" s="214"/>
      <c r="F35" s="214"/>
      <c r="G35" s="214"/>
      <c r="H35" s="214"/>
      <c r="I35" s="214"/>
      <c r="J35" s="214"/>
      <c r="K35" s="266">
        <v>0</v>
      </c>
      <c r="L35" s="267"/>
      <c r="P35" s="129"/>
      <c r="Q35" s="129"/>
      <c r="R35" s="129"/>
    </row>
    <row r="36" spans="2:18" ht="15" customHeight="1" x14ac:dyDescent="0.25">
      <c r="B36" s="268"/>
      <c r="C36" s="4">
        <v>1.1200000000000001</v>
      </c>
      <c r="D36" s="214" t="s">
        <v>76</v>
      </c>
      <c r="E36" s="214"/>
      <c r="F36" s="214"/>
      <c r="G36" s="214"/>
      <c r="H36" s="214"/>
      <c r="I36" s="214"/>
      <c r="J36" s="214"/>
      <c r="K36" s="266">
        <v>0</v>
      </c>
      <c r="L36" s="267"/>
      <c r="O36" s="135"/>
      <c r="P36" s="129"/>
      <c r="Q36" s="129"/>
      <c r="R36" s="129"/>
    </row>
    <row r="37" spans="2:18" ht="15" customHeight="1" x14ac:dyDescent="0.25">
      <c r="B37" s="268"/>
      <c r="C37" s="4">
        <v>1.1299999999999999</v>
      </c>
      <c r="D37" s="176" t="s">
        <v>77</v>
      </c>
      <c r="E37" s="177"/>
      <c r="F37" s="177"/>
      <c r="G37" s="177"/>
      <c r="H37" s="177"/>
      <c r="I37" s="177"/>
      <c r="J37" s="160"/>
      <c r="K37" s="266">
        <v>0</v>
      </c>
      <c r="L37" s="267"/>
      <c r="O37" s="135"/>
      <c r="P37" s="129"/>
      <c r="Q37" s="129"/>
      <c r="R37" s="129"/>
    </row>
    <row r="38" spans="2:18" ht="15" customHeight="1" x14ac:dyDescent="0.25">
      <c r="B38" s="268"/>
      <c r="C38" s="4">
        <v>1.1399999999999999</v>
      </c>
      <c r="D38" s="214" t="s">
        <v>27</v>
      </c>
      <c r="E38" s="214"/>
      <c r="F38" s="214"/>
      <c r="G38" s="214"/>
      <c r="H38" s="214"/>
      <c r="I38" s="214"/>
      <c r="J38" s="214"/>
      <c r="K38" s="266">
        <v>0</v>
      </c>
      <c r="L38" s="267"/>
      <c r="O38" s="135"/>
      <c r="P38" s="129"/>
      <c r="Q38" s="129"/>
      <c r="R38" s="129"/>
    </row>
    <row r="39" spans="2:18" ht="15" customHeight="1" x14ac:dyDescent="0.25">
      <c r="B39" s="268"/>
      <c r="C39" s="4">
        <v>1.1499999999999999</v>
      </c>
      <c r="D39" s="214" t="s">
        <v>78</v>
      </c>
      <c r="E39" s="214"/>
      <c r="F39" s="214"/>
      <c r="G39" s="214"/>
      <c r="H39" s="214"/>
      <c r="I39" s="214"/>
      <c r="J39" s="214"/>
      <c r="K39" s="266">
        <v>0</v>
      </c>
      <c r="L39" s="267"/>
      <c r="P39" s="129"/>
      <c r="Q39" s="129"/>
      <c r="R39" s="129"/>
    </row>
    <row r="40" spans="2:18" s="2" customFormat="1" ht="15" customHeight="1" x14ac:dyDescent="0.25">
      <c r="B40" s="268"/>
      <c r="C40" s="262" t="s">
        <v>38</v>
      </c>
      <c r="D40" s="262"/>
      <c r="E40" s="262"/>
      <c r="F40" s="262"/>
      <c r="G40" s="262"/>
      <c r="H40" s="262"/>
      <c r="I40" s="262"/>
      <c r="J40" s="262"/>
      <c r="K40" s="230">
        <f>SUM(K25:L39)</f>
        <v>0</v>
      </c>
      <c r="L40" s="231"/>
      <c r="O40" s="134"/>
      <c r="P40" s="130"/>
      <c r="Q40" s="130"/>
      <c r="R40" s="130"/>
    </row>
    <row r="41" spans="2:18" x14ac:dyDescent="0.25">
      <c r="B41" s="268"/>
      <c r="C41" s="263" t="s">
        <v>39</v>
      </c>
      <c r="D41" s="263"/>
      <c r="E41" s="263"/>
      <c r="F41" s="263"/>
      <c r="G41" s="263"/>
      <c r="H41" s="263"/>
      <c r="I41" s="263"/>
      <c r="J41" s="263"/>
      <c r="K41" s="263"/>
      <c r="L41" s="264"/>
      <c r="P41" s="129"/>
      <c r="Q41" s="129"/>
      <c r="R41" s="129"/>
    </row>
    <row r="42" spans="2:18" ht="12.75" customHeight="1" x14ac:dyDescent="0.25">
      <c r="B42" s="268"/>
      <c r="C42" s="249" t="s">
        <v>35</v>
      </c>
      <c r="D42" s="249"/>
      <c r="E42" s="249"/>
      <c r="F42" s="249"/>
      <c r="G42" s="250" t="s">
        <v>45</v>
      </c>
      <c r="H42" s="250"/>
      <c r="I42" s="122" t="s">
        <v>46</v>
      </c>
      <c r="J42" s="121" t="s">
        <v>47</v>
      </c>
      <c r="K42" s="251" t="s">
        <v>48</v>
      </c>
      <c r="L42" s="252"/>
      <c r="P42" s="149"/>
      <c r="Q42" s="129"/>
      <c r="R42" s="129"/>
    </row>
    <row r="43" spans="2:18" ht="14.45" customHeight="1" x14ac:dyDescent="0.25">
      <c r="B43" s="268"/>
      <c r="C43" s="4">
        <v>1.1599999999999999</v>
      </c>
      <c r="D43" s="260" t="s">
        <v>7</v>
      </c>
      <c r="E43" s="260"/>
      <c r="F43" s="260"/>
      <c r="G43" s="250"/>
      <c r="H43" s="250"/>
      <c r="I43" s="122"/>
      <c r="J43" s="121"/>
      <c r="K43" s="241">
        <f>SUM(K44:L50)</f>
        <v>0</v>
      </c>
      <c r="L43" s="242"/>
      <c r="P43" s="129"/>
      <c r="Q43" s="129"/>
      <c r="R43" s="129"/>
    </row>
    <row r="44" spans="2:18" ht="13.9" customHeight="1" x14ac:dyDescent="0.25">
      <c r="B44" s="268"/>
      <c r="C44" s="4" t="s">
        <v>113</v>
      </c>
      <c r="D44" s="265" t="s">
        <v>93</v>
      </c>
      <c r="E44" s="265"/>
      <c r="F44" s="265"/>
      <c r="G44" s="261">
        <v>1</v>
      </c>
      <c r="H44" s="261"/>
      <c r="I44" s="120" t="s">
        <v>125</v>
      </c>
      <c r="J44" s="102">
        <v>0</v>
      </c>
      <c r="K44" s="241">
        <f>J44*G44</f>
        <v>0</v>
      </c>
      <c r="L44" s="242"/>
      <c r="P44" s="129"/>
      <c r="Q44" s="129"/>
      <c r="R44" s="129"/>
    </row>
    <row r="45" spans="2:18" ht="13.9" customHeight="1" x14ac:dyDescent="0.25">
      <c r="B45" s="268"/>
      <c r="C45" s="4" t="s">
        <v>114</v>
      </c>
      <c r="D45" s="265" t="s">
        <v>94</v>
      </c>
      <c r="E45" s="265"/>
      <c r="F45" s="265"/>
      <c r="G45" s="261">
        <v>1</v>
      </c>
      <c r="H45" s="261"/>
      <c r="I45" s="120" t="s">
        <v>125</v>
      </c>
      <c r="J45" s="102">
        <v>0</v>
      </c>
      <c r="K45" s="241">
        <f t="shared" ref="K45:K50" si="0">J45*G45</f>
        <v>0</v>
      </c>
      <c r="L45" s="242"/>
      <c r="P45" s="129"/>
      <c r="Q45" s="129"/>
      <c r="R45" s="129"/>
    </row>
    <row r="46" spans="2:18" ht="13.9" customHeight="1" x14ac:dyDescent="0.25">
      <c r="B46" s="268"/>
      <c r="C46" s="4" t="s">
        <v>115</v>
      </c>
      <c r="D46" s="265" t="s">
        <v>95</v>
      </c>
      <c r="E46" s="265"/>
      <c r="F46" s="265"/>
      <c r="G46" s="261">
        <v>1</v>
      </c>
      <c r="H46" s="261"/>
      <c r="I46" s="120" t="s">
        <v>125</v>
      </c>
      <c r="J46" s="102">
        <v>0</v>
      </c>
      <c r="K46" s="241">
        <f t="shared" si="0"/>
        <v>0</v>
      </c>
      <c r="L46" s="242"/>
      <c r="P46" s="129"/>
      <c r="Q46" s="129"/>
      <c r="R46" s="129"/>
    </row>
    <row r="47" spans="2:18" ht="13.9" customHeight="1" x14ac:dyDescent="0.25">
      <c r="B47" s="268"/>
      <c r="C47" s="4" t="s">
        <v>116</v>
      </c>
      <c r="D47" s="265" t="s">
        <v>96</v>
      </c>
      <c r="E47" s="265"/>
      <c r="F47" s="265"/>
      <c r="G47" s="261">
        <v>1</v>
      </c>
      <c r="H47" s="261"/>
      <c r="I47" s="120" t="s">
        <v>125</v>
      </c>
      <c r="J47" s="102">
        <v>0</v>
      </c>
      <c r="K47" s="241">
        <f t="shared" si="0"/>
        <v>0</v>
      </c>
      <c r="L47" s="242"/>
      <c r="P47" s="129"/>
      <c r="Q47" s="129"/>
      <c r="R47" s="129"/>
    </row>
    <row r="48" spans="2:18" ht="13.9" customHeight="1" x14ac:dyDescent="0.25">
      <c r="B48" s="268"/>
      <c r="C48" s="4" t="s">
        <v>117</v>
      </c>
      <c r="D48" s="265" t="s">
        <v>97</v>
      </c>
      <c r="E48" s="265"/>
      <c r="F48" s="265"/>
      <c r="G48" s="261">
        <v>1</v>
      </c>
      <c r="H48" s="261"/>
      <c r="I48" s="120" t="s">
        <v>125</v>
      </c>
      <c r="J48" s="102">
        <v>0</v>
      </c>
      <c r="K48" s="241">
        <f t="shared" si="0"/>
        <v>0</v>
      </c>
      <c r="L48" s="242"/>
      <c r="P48" s="129"/>
      <c r="Q48" s="129"/>
      <c r="R48" s="129"/>
    </row>
    <row r="49" spans="2:18" ht="13.9" customHeight="1" x14ac:dyDescent="0.25">
      <c r="B49" s="268"/>
      <c r="C49" s="4" t="s">
        <v>118</v>
      </c>
      <c r="D49" s="265" t="s">
        <v>98</v>
      </c>
      <c r="E49" s="265"/>
      <c r="F49" s="265"/>
      <c r="G49" s="261">
        <v>1</v>
      </c>
      <c r="H49" s="261"/>
      <c r="I49" s="120" t="s">
        <v>125</v>
      </c>
      <c r="J49" s="102">
        <v>0</v>
      </c>
      <c r="K49" s="241">
        <f t="shared" si="0"/>
        <v>0</v>
      </c>
      <c r="L49" s="242"/>
      <c r="P49" s="129"/>
      <c r="Q49" s="129"/>
      <c r="R49" s="129"/>
    </row>
    <row r="50" spans="2:18" ht="13.9" customHeight="1" x14ac:dyDescent="0.25">
      <c r="B50" s="268"/>
      <c r="C50" s="4" t="s">
        <v>119</v>
      </c>
      <c r="D50" s="265" t="s">
        <v>99</v>
      </c>
      <c r="E50" s="265"/>
      <c r="F50" s="265"/>
      <c r="G50" s="261">
        <v>1</v>
      </c>
      <c r="H50" s="261"/>
      <c r="I50" s="120" t="s">
        <v>126</v>
      </c>
      <c r="J50" s="102">
        <v>0</v>
      </c>
      <c r="K50" s="241">
        <f t="shared" si="0"/>
        <v>0</v>
      </c>
      <c r="L50" s="242"/>
      <c r="P50" s="129"/>
      <c r="Q50" s="129"/>
      <c r="R50" s="129"/>
    </row>
    <row r="51" spans="2:18" x14ac:dyDescent="0.25">
      <c r="B51" s="268"/>
      <c r="C51" s="4">
        <v>1.17</v>
      </c>
      <c r="D51" s="260" t="s">
        <v>22</v>
      </c>
      <c r="E51" s="260"/>
      <c r="F51" s="260"/>
      <c r="G51" s="261">
        <v>0</v>
      </c>
      <c r="H51" s="261"/>
      <c r="I51" s="107" t="s">
        <v>40</v>
      </c>
      <c r="J51" s="125">
        <f>K40</f>
        <v>0</v>
      </c>
      <c r="K51" s="241">
        <f>J51*G51%</f>
        <v>0</v>
      </c>
      <c r="L51" s="242"/>
      <c r="P51" s="129"/>
      <c r="Q51" s="129"/>
      <c r="R51" s="129"/>
    </row>
    <row r="52" spans="2:18" ht="15" customHeight="1" x14ac:dyDescent="0.25">
      <c r="B52" s="268"/>
      <c r="C52" s="4">
        <v>1.18</v>
      </c>
      <c r="D52" s="260" t="s">
        <v>6</v>
      </c>
      <c r="E52" s="260"/>
      <c r="F52" s="260"/>
      <c r="G52" s="261">
        <v>0</v>
      </c>
      <c r="H52" s="261"/>
      <c r="I52" s="120" t="s">
        <v>42</v>
      </c>
      <c r="J52" s="101">
        <v>0</v>
      </c>
      <c r="K52" s="241">
        <f>J52*G52</f>
        <v>0</v>
      </c>
      <c r="L52" s="242"/>
      <c r="O52" s="134" t="s">
        <v>42</v>
      </c>
      <c r="P52" s="129"/>
      <c r="Q52" s="129"/>
      <c r="R52" s="129"/>
    </row>
    <row r="53" spans="2:18" x14ac:dyDescent="0.25">
      <c r="B53" s="268"/>
      <c r="C53" s="229" t="s">
        <v>43</v>
      </c>
      <c r="D53" s="229"/>
      <c r="E53" s="229"/>
      <c r="F53" s="229"/>
      <c r="G53" s="229"/>
      <c r="H53" s="229"/>
      <c r="I53" s="229"/>
      <c r="J53" s="229"/>
      <c r="K53" s="230">
        <f>K43+K51+K52</f>
        <v>0</v>
      </c>
      <c r="L53" s="231"/>
      <c r="O53" s="134" t="s">
        <v>127</v>
      </c>
      <c r="P53" s="129"/>
      <c r="Q53" s="129"/>
      <c r="R53" s="129"/>
    </row>
    <row r="54" spans="2:18" ht="6.75" customHeight="1" x14ac:dyDescent="0.25">
      <c r="B54" s="268"/>
      <c r="C54" s="253"/>
      <c r="D54" s="253"/>
      <c r="E54" s="253"/>
      <c r="F54" s="253"/>
      <c r="G54" s="253"/>
      <c r="H54" s="253"/>
      <c r="I54" s="253"/>
      <c r="J54" s="253"/>
      <c r="K54" s="253"/>
      <c r="L54" s="254"/>
      <c r="O54" s="134" t="s">
        <v>41</v>
      </c>
      <c r="P54" s="129"/>
      <c r="Q54" s="129"/>
      <c r="R54" s="129"/>
    </row>
    <row r="55" spans="2:18" ht="13.5" thickBot="1" x14ac:dyDescent="0.3">
      <c r="B55" s="268"/>
      <c r="C55" s="255" t="s">
        <v>82</v>
      </c>
      <c r="D55" s="255"/>
      <c r="E55" s="255"/>
      <c r="F55" s="255"/>
      <c r="G55" s="255"/>
      <c r="H55" s="255"/>
      <c r="I55" s="255"/>
      <c r="J55" s="255"/>
      <c r="K55" s="256">
        <f>K40+K53</f>
        <v>0</v>
      </c>
      <c r="L55" s="257"/>
      <c r="P55" s="129"/>
      <c r="Q55" s="129"/>
      <c r="R55" s="129"/>
    </row>
    <row r="56" spans="2:18" s="2" customFormat="1" x14ac:dyDescent="0.25">
      <c r="B56" s="79">
        <v>2</v>
      </c>
      <c r="C56" s="258" t="s">
        <v>44</v>
      </c>
      <c r="D56" s="258"/>
      <c r="E56" s="258"/>
      <c r="F56" s="258"/>
      <c r="G56" s="258"/>
      <c r="H56" s="258"/>
      <c r="I56" s="258"/>
      <c r="J56" s="258"/>
      <c r="K56" s="258"/>
      <c r="L56" s="259"/>
      <c r="O56" s="134"/>
      <c r="P56" s="130"/>
      <c r="Q56" s="130"/>
      <c r="R56" s="130"/>
    </row>
    <row r="57" spans="2:18" x14ac:dyDescent="0.25">
      <c r="B57" s="20"/>
      <c r="C57" s="249" t="s">
        <v>35</v>
      </c>
      <c r="D57" s="249"/>
      <c r="E57" s="249"/>
      <c r="F57" s="249"/>
      <c r="G57" s="250" t="s">
        <v>45</v>
      </c>
      <c r="H57" s="250"/>
      <c r="I57" s="122" t="s">
        <v>46</v>
      </c>
      <c r="J57" s="121" t="s">
        <v>47</v>
      </c>
      <c r="K57" s="251" t="s">
        <v>48</v>
      </c>
      <c r="L57" s="252"/>
      <c r="P57" s="129"/>
      <c r="Q57" s="129"/>
      <c r="R57" s="129"/>
    </row>
    <row r="58" spans="2:18" ht="52.5" customHeight="1" x14ac:dyDescent="0.25">
      <c r="B58" s="20"/>
      <c r="C58" s="239" t="s">
        <v>49</v>
      </c>
      <c r="D58" s="239"/>
      <c r="E58" s="239"/>
      <c r="F58" s="239"/>
      <c r="G58" s="261">
        <v>0</v>
      </c>
      <c r="H58" s="261"/>
      <c r="I58" s="120" t="s">
        <v>40</v>
      </c>
      <c r="J58" s="124">
        <f>K40+K43+K51</f>
        <v>0</v>
      </c>
      <c r="K58" s="241">
        <f>G58%*J58</f>
        <v>0</v>
      </c>
      <c r="L58" s="242"/>
      <c r="O58" s="134" t="s">
        <v>40</v>
      </c>
      <c r="P58" s="220"/>
      <c r="Q58" s="219"/>
      <c r="R58" s="219"/>
    </row>
    <row r="59" spans="2:18" ht="15" customHeight="1" x14ac:dyDescent="0.25">
      <c r="B59" s="20"/>
      <c r="C59" s="239" t="s">
        <v>122</v>
      </c>
      <c r="D59" s="239"/>
      <c r="E59" s="239"/>
      <c r="F59" s="239"/>
      <c r="G59" s="261">
        <v>0</v>
      </c>
      <c r="H59" s="261"/>
      <c r="I59" s="107" t="s">
        <v>40</v>
      </c>
      <c r="J59" s="123">
        <f>K55+K58</f>
        <v>0</v>
      </c>
      <c r="K59" s="241">
        <f>G59%*J59</f>
        <v>0</v>
      </c>
      <c r="L59" s="242"/>
      <c r="O59" s="134" t="s">
        <v>41</v>
      </c>
      <c r="P59" s="293"/>
      <c r="Q59" s="293"/>
      <c r="R59" s="293"/>
    </row>
    <row r="60" spans="2:18" ht="37.5" customHeight="1" x14ac:dyDescent="0.25">
      <c r="B60" s="20"/>
      <c r="C60" s="214" t="s">
        <v>129</v>
      </c>
      <c r="D60" s="239"/>
      <c r="E60" s="239"/>
      <c r="F60" s="239"/>
      <c r="G60" s="240">
        <v>1</v>
      </c>
      <c r="H60" s="240"/>
      <c r="I60" s="107" t="s">
        <v>40</v>
      </c>
      <c r="J60" s="123">
        <f>K55+K58</f>
        <v>0</v>
      </c>
      <c r="K60" s="247">
        <f>G60%*J60</f>
        <v>0</v>
      </c>
      <c r="L60" s="248"/>
      <c r="P60" s="149"/>
      <c r="Q60" s="138"/>
      <c r="R60" s="138"/>
    </row>
    <row r="61" spans="2:18" x14ac:dyDescent="0.25">
      <c r="B61" s="20"/>
      <c r="C61" s="229" t="s">
        <v>50</v>
      </c>
      <c r="D61" s="229"/>
      <c r="E61" s="229"/>
      <c r="F61" s="229"/>
      <c r="G61" s="229"/>
      <c r="H61" s="229"/>
      <c r="I61" s="229"/>
      <c r="J61" s="229"/>
      <c r="K61" s="230">
        <f>K59+K58+K60</f>
        <v>0</v>
      </c>
      <c r="L61" s="231"/>
      <c r="P61" s="129"/>
      <c r="Q61" s="129"/>
      <c r="R61" s="129"/>
    </row>
    <row r="62" spans="2:18" ht="6.75" customHeight="1" thickBot="1" x14ac:dyDescent="0.3">
      <c r="B62" s="16"/>
      <c r="C62" s="232"/>
      <c r="D62" s="233"/>
      <c r="E62" s="233"/>
      <c r="F62" s="233"/>
      <c r="G62" s="233"/>
      <c r="H62" s="233"/>
      <c r="I62" s="233"/>
      <c r="J62" s="233"/>
      <c r="K62" s="233"/>
      <c r="L62" s="234"/>
      <c r="O62" s="136"/>
      <c r="P62" s="129"/>
      <c r="Q62" s="129"/>
      <c r="R62" s="129"/>
    </row>
    <row r="63" spans="2:18" ht="6.75" customHeight="1" x14ac:dyDescent="0.25">
      <c r="B63" s="82"/>
      <c r="C63" s="24"/>
      <c r="D63" s="55"/>
      <c r="E63" s="55"/>
      <c r="F63" s="55"/>
      <c r="G63" s="55"/>
      <c r="H63" s="55"/>
      <c r="I63" s="55"/>
      <c r="J63" s="55"/>
      <c r="K63" s="48"/>
      <c r="L63" s="83"/>
      <c r="O63" s="135"/>
      <c r="P63" s="129"/>
      <c r="Q63" s="129"/>
      <c r="R63" s="129"/>
    </row>
    <row r="64" spans="2:18" s="81" customFormat="1" ht="53.25" customHeight="1" x14ac:dyDescent="0.25">
      <c r="B64" s="235" t="s">
        <v>63</v>
      </c>
      <c r="C64" s="236"/>
      <c r="D64" s="236"/>
      <c r="E64" s="236"/>
      <c r="F64" s="236"/>
      <c r="G64" s="236"/>
      <c r="H64" s="236"/>
      <c r="I64" s="236"/>
      <c r="J64" s="236"/>
      <c r="K64" s="237">
        <f>K55+K61</f>
        <v>0</v>
      </c>
      <c r="L64" s="238"/>
      <c r="O64" s="135"/>
      <c r="P64" s="131"/>
      <c r="Q64" s="131"/>
      <c r="R64" s="131"/>
    </row>
    <row r="65" spans="2:18" s="2" customFormat="1" ht="6.75" customHeight="1" thickBot="1" x14ac:dyDescent="0.3">
      <c r="B65" s="84"/>
      <c r="C65" s="85"/>
      <c r="D65" s="85"/>
      <c r="E65" s="85"/>
      <c r="F65" s="85"/>
      <c r="G65" s="85"/>
      <c r="H65" s="85"/>
      <c r="I65" s="85"/>
      <c r="J65" s="85"/>
      <c r="K65" s="60"/>
      <c r="L65" s="86"/>
      <c r="O65" s="135"/>
      <c r="P65" s="130"/>
      <c r="Q65" s="130"/>
      <c r="R65" s="130"/>
    </row>
    <row r="66" spans="2:18" s="2" customFormat="1" ht="6.75" customHeight="1" thickBot="1" x14ac:dyDescent="0.3">
      <c r="B66" s="79"/>
      <c r="C66" s="10"/>
      <c r="D66" s="87"/>
      <c r="E66" s="87"/>
      <c r="F66" s="87"/>
      <c r="G66" s="87"/>
      <c r="H66" s="87"/>
      <c r="I66" s="87"/>
      <c r="J66" s="87"/>
      <c r="K66" s="87"/>
      <c r="L66" s="88"/>
      <c r="O66" s="134"/>
      <c r="P66" s="130"/>
      <c r="Q66" s="130"/>
      <c r="R66" s="130"/>
    </row>
    <row r="67" spans="2:18" ht="15.75" thickBot="1" x14ac:dyDescent="0.3">
      <c r="B67" s="45" t="s">
        <v>51</v>
      </c>
      <c r="C67" s="21"/>
      <c r="D67" s="2"/>
      <c r="E67" s="243">
        <f>E14/1000</f>
        <v>0</v>
      </c>
      <c r="F67" s="244"/>
      <c r="G67" s="2" t="s">
        <v>52</v>
      </c>
      <c r="H67" s="2"/>
      <c r="I67" s="2"/>
      <c r="J67" s="85" t="s">
        <v>53</v>
      </c>
      <c r="K67" s="245" t="e">
        <f>K64/E67</f>
        <v>#DIV/0!</v>
      </c>
      <c r="L67" s="246"/>
      <c r="P67" s="293"/>
      <c r="Q67" s="293"/>
      <c r="R67" s="129"/>
    </row>
    <row r="68" spans="2:18" ht="7.5" customHeight="1" thickBot="1" x14ac:dyDescent="0.3">
      <c r="B68" s="16"/>
      <c r="C68" s="17"/>
      <c r="D68" s="89"/>
      <c r="E68" s="90"/>
      <c r="F68" s="90"/>
      <c r="G68" s="89"/>
      <c r="H68" s="89"/>
      <c r="I68" s="89"/>
      <c r="J68" s="91"/>
      <c r="K68" s="92"/>
      <c r="L68" s="93"/>
      <c r="P68" s="129"/>
      <c r="Q68" s="129"/>
      <c r="R68" s="129"/>
    </row>
    <row r="69" spans="2:18" ht="6.75" customHeight="1" x14ac:dyDescent="0.25">
      <c r="B69" s="20"/>
      <c r="C69" s="21"/>
      <c r="D69" s="2"/>
      <c r="E69" s="2"/>
      <c r="F69" s="2"/>
      <c r="G69" s="2"/>
      <c r="H69" s="2"/>
      <c r="I69" s="2"/>
      <c r="J69" s="2"/>
      <c r="K69" s="94"/>
      <c r="L69" s="95"/>
      <c r="P69" s="129"/>
      <c r="Q69" s="129"/>
      <c r="R69" s="129"/>
    </row>
    <row r="70" spans="2:18" x14ac:dyDescent="0.25">
      <c r="B70" s="45" t="s">
        <v>54</v>
      </c>
      <c r="C70" s="21"/>
      <c r="D70" s="2"/>
      <c r="E70" s="2"/>
      <c r="F70" s="2"/>
      <c r="G70" s="2"/>
      <c r="H70" s="2"/>
      <c r="I70" s="2"/>
      <c r="J70" s="2"/>
      <c r="K70" s="94"/>
      <c r="L70" s="95"/>
      <c r="P70" s="129"/>
      <c r="Q70" s="129"/>
      <c r="R70" s="129"/>
    </row>
    <row r="71" spans="2:18" ht="60" customHeight="1" thickBot="1" x14ac:dyDescent="0.3">
      <c r="B71" s="334"/>
      <c r="C71" s="335"/>
      <c r="D71" s="335"/>
      <c r="E71" s="335"/>
      <c r="F71" s="335"/>
      <c r="G71" s="335"/>
      <c r="H71" s="335"/>
      <c r="I71" s="335"/>
      <c r="J71" s="335"/>
      <c r="K71" s="335"/>
      <c r="L71" s="336"/>
      <c r="P71" s="129"/>
      <c r="Q71" s="129"/>
      <c r="R71" s="129"/>
    </row>
    <row r="72" spans="2:18" ht="6.75" customHeight="1" thickBot="1" x14ac:dyDescent="0.3">
      <c r="B72" s="126"/>
      <c r="C72" s="3"/>
      <c r="D72" s="3"/>
      <c r="E72" s="3"/>
      <c r="F72" s="3"/>
      <c r="G72" s="3"/>
      <c r="H72" s="3"/>
      <c r="I72" s="3"/>
      <c r="J72" s="3"/>
      <c r="K72" s="127"/>
      <c r="L72" s="128"/>
      <c r="O72" s="135"/>
    </row>
    <row r="73" spans="2:18" ht="6.75" customHeight="1" x14ac:dyDescent="0.25">
      <c r="B73" s="9"/>
      <c r="C73" s="11"/>
      <c r="D73" s="11"/>
      <c r="E73" s="11"/>
      <c r="F73" s="11"/>
      <c r="G73" s="11"/>
      <c r="H73" s="11"/>
      <c r="I73" s="11"/>
      <c r="J73" s="11"/>
      <c r="K73" s="11"/>
      <c r="L73" s="12"/>
    </row>
    <row r="74" spans="2:18" s="2" customFormat="1" x14ac:dyDescent="0.25">
      <c r="B74" s="100" t="s">
        <v>55</v>
      </c>
      <c r="C74" s="226" t="s">
        <v>1</v>
      </c>
      <c r="D74" s="226"/>
      <c r="E74" s="226"/>
      <c r="F74" s="226"/>
      <c r="G74" s="227" t="s">
        <v>2</v>
      </c>
      <c r="H74" s="227"/>
      <c r="I74" s="227" t="s">
        <v>3</v>
      </c>
      <c r="J74" s="227"/>
      <c r="K74" s="227" t="s">
        <v>4</v>
      </c>
      <c r="L74" s="228"/>
      <c r="O74" s="134"/>
    </row>
    <row r="75" spans="2:18" ht="15" customHeight="1" x14ac:dyDescent="0.25">
      <c r="B75" s="72"/>
      <c r="C75" s="217"/>
      <c r="D75" s="217"/>
      <c r="E75" s="217"/>
      <c r="F75" s="217"/>
      <c r="G75" s="194"/>
      <c r="H75" s="194"/>
      <c r="I75" s="194"/>
      <c r="J75" s="194"/>
      <c r="K75" s="191"/>
      <c r="L75" s="192"/>
    </row>
    <row r="76" spans="2:18" x14ac:dyDescent="0.25">
      <c r="B76" s="72"/>
      <c r="C76" s="217"/>
      <c r="D76" s="217"/>
      <c r="E76" s="217"/>
      <c r="F76" s="217"/>
      <c r="G76" s="194"/>
      <c r="H76" s="194"/>
      <c r="I76" s="194"/>
      <c r="J76" s="194"/>
      <c r="K76" s="191"/>
      <c r="L76" s="192"/>
    </row>
    <row r="77" spans="2:18" ht="6.75" customHeight="1" thickBot="1" x14ac:dyDescent="0.3">
      <c r="B77" s="16"/>
      <c r="C77" s="18"/>
      <c r="D77" s="18"/>
      <c r="E77" s="18"/>
      <c r="F77" s="18"/>
      <c r="G77" s="18"/>
      <c r="H77" s="18"/>
      <c r="I77" s="18"/>
      <c r="J77" s="18"/>
      <c r="K77" s="18"/>
      <c r="L77" s="19"/>
    </row>
    <row r="78" spans="2:18" ht="6.75" customHeight="1" thickBot="1" x14ac:dyDescent="0.3">
      <c r="B78" s="20"/>
      <c r="D78" s="24"/>
      <c r="L78" s="15"/>
    </row>
    <row r="79" spans="2:18" ht="59.25" customHeight="1" thickBot="1" x14ac:dyDescent="0.3">
      <c r="B79" s="96" t="s">
        <v>56</v>
      </c>
      <c r="C79" s="221" t="s">
        <v>86</v>
      </c>
      <c r="D79" s="221"/>
      <c r="E79" s="221"/>
      <c r="F79" s="221"/>
      <c r="G79" s="221"/>
      <c r="H79" s="221"/>
      <c r="I79" s="221"/>
      <c r="J79" s="221"/>
      <c r="K79" s="221"/>
      <c r="L79" s="222"/>
    </row>
    <row r="80" spans="2:18" ht="6.6" customHeight="1" x14ac:dyDescent="0.25">
      <c r="C80" s="180"/>
      <c r="D80" s="180"/>
      <c r="E80" s="180"/>
      <c r="F80" s="180"/>
      <c r="G80" s="180"/>
      <c r="H80" s="180"/>
      <c r="I80" s="180"/>
      <c r="J80" s="180"/>
      <c r="K80" s="180"/>
      <c r="L80" s="180"/>
    </row>
    <row r="81" spans="3:12" x14ac:dyDescent="0.25">
      <c r="C81" s="180"/>
      <c r="D81" s="180"/>
      <c r="E81" s="180"/>
      <c r="F81" s="180"/>
      <c r="G81" s="180"/>
      <c r="H81" s="180"/>
      <c r="I81" s="180"/>
      <c r="J81" s="180"/>
      <c r="K81" s="180"/>
      <c r="L81" s="180"/>
    </row>
    <row r="82" spans="3:12" ht="12" customHeight="1" x14ac:dyDescent="0.25">
      <c r="C82" s="180"/>
      <c r="D82" s="180"/>
      <c r="E82" s="180"/>
      <c r="F82" s="180"/>
      <c r="G82" s="180"/>
      <c r="H82" s="180"/>
      <c r="I82" s="180"/>
      <c r="J82" s="180"/>
      <c r="K82" s="180"/>
      <c r="L82" s="180"/>
    </row>
  </sheetData>
  <sheetProtection algorithmName="SHA-512" hashValue="qAnzInX8Ef5ldaSDzL4X3EbpHLHZhPlH7y83uNSchg/+IWhMKLlqMbeNzIkPskZrpBdYouZSvrtQwkup/W4rhw==" saltValue="hMcVyddbxYTcbZAjQLTw+w==" spinCount="100000" sheet="1" selectLockedCells="1"/>
  <mergeCells count="147">
    <mergeCell ref="P14:S14"/>
    <mergeCell ref="P16:S16"/>
    <mergeCell ref="P18:S18"/>
    <mergeCell ref="P58:R58"/>
    <mergeCell ref="P67:Q67"/>
    <mergeCell ref="P59:R59"/>
    <mergeCell ref="C42:F42"/>
    <mergeCell ref="G42:H42"/>
    <mergeCell ref="K42:L42"/>
    <mergeCell ref="D48:F48"/>
    <mergeCell ref="G48:H48"/>
    <mergeCell ref="K48:L48"/>
    <mergeCell ref="D49:F49"/>
    <mergeCell ref="G49:H49"/>
    <mergeCell ref="K49:L49"/>
    <mergeCell ref="G50:H50"/>
    <mergeCell ref="K50:L50"/>
    <mergeCell ref="B2:L6"/>
    <mergeCell ref="B7:L7"/>
    <mergeCell ref="B8:D8"/>
    <mergeCell ref="B12:D12"/>
    <mergeCell ref="E12:F12"/>
    <mergeCell ref="G12:I12"/>
    <mergeCell ref="J12:L12"/>
    <mergeCell ref="B13:L13"/>
    <mergeCell ref="F8:L8"/>
    <mergeCell ref="B9:D9"/>
    <mergeCell ref="E9:L9"/>
    <mergeCell ref="B14:D14"/>
    <mergeCell ref="E14:F14"/>
    <mergeCell ref="G14:I14"/>
    <mergeCell ref="J14:L14"/>
    <mergeCell ref="B18:D18"/>
    <mergeCell ref="E18:F18"/>
    <mergeCell ref="G18:I18"/>
    <mergeCell ref="J18:K18"/>
    <mergeCell ref="B19:L19"/>
    <mergeCell ref="B20:D20"/>
    <mergeCell ref="G43:H43"/>
    <mergeCell ref="E20:L20"/>
    <mergeCell ref="B15:L15"/>
    <mergeCell ref="B16:D16"/>
    <mergeCell ref="E16:F16"/>
    <mergeCell ref="G16:I16"/>
    <mergeCell ref="J16:L16"/>
    <mergeCell ref="B17:L17"/>
    <mergeCell ref="B21:L21"/>
    <mergeCell ref="B22:B55"/>
    <mergeCell ref="C22:L22"/>
    <mergeCell ref="D23:J23"/>
    <mergeCell ref="K23:L23"/>
    <mergeCell ref="C24:L24"/>
    <mergeCell ref="D25:J25"/>
    <mergeCell ref="K25:L25"/>
    <mergeCell ref="D26:J26"/>
    <mergeCell ref="K26:L26"/>
    <mergeCell ref="D30:J30"/>
    <mergeCell ref="K30:L30"/>
    <mergeCell ref="D31:J31"/>
    <mergeCell ref="K31:L31"/>
    <mergeCell ref="D32:J32"/>
    <mergeCell ref="K32:L32"/>
    <mergeCell ref="D27:J27"/>
    <mergeCell ref="K27:L27"/>
    <mergeCell ref="D28:J28"/>
    <mergeCell ref="K28:L28"/>
    <mergeCell ref="D29:J29"/>
    <mergeCell ref="K29:L29"/>
    <mergeCell ref="D36:J36"/>
    <mergeCell ref="K36:L36"/>
    <mergeCell ref="D38:J38"/>
    <mergeCell ref="K38:L38"/>
    <mergeCell ref="D39:J39"/>
    <mergeCell ref="K39:L39"/>
    <mergeCell ref="D33:J33"/>
    <mergeCell ref="K33:L33"/>
    <mergeCell ref="D34:J34"/>
    <mergeCell ref="K34:L34"/>
    <mergeCell ref="D35:J35"/>
    <mergeCell ref="K35:L35"/>
    <mergeCell ref="D37:J37"/>
    <mergeCell ref="K37:L37"/>
    <mergeCell ref="D51:F51"/>
    <mergeCell ref="G51:H51"/>
    <mergeCell ref="K51:L51"/>
    <mergeCell ref="D52:F52"/>
    <mergeCell ref="G52:H52"/>
    <mergeCell ref="K52:L52"/>
    <mergeCell ref="C40:J40"/>
    <mergeCell ref="K40:L40"/>
    <mergeCell ref="C41:L41"/>
    <mergeCell ref="D43:F43"/>
    <mergeCell ref="K43:L43"/>
    <mergeCell ref="D44:F44"/>
    <mergeCell ref="G44:H44"/>
    <mergeCell ref="K44:L44"/>
    <mergeCell ref="D45:F45"/>
    <mergeCell ref="G45:H45"/>
    <mergeCell ref="K45:L45"/>
    <mergeCell ref="D46:F46"/>
    <mergeCell ref="G46:H46"/>
    <mergeCell ref="K46:L46"/>
    <mergeCell ref="D47:F47"/>
    <mergeCell ref="G47:H47"/>
    <mergeCell ref="K47:L47"/>
    <mergeCell ref="D50:F50"/>
    <mergeCell ref="C57:F57"/>
    <mergeCell ref="G57:H57"/>
    <mergeCell ref="K57:L57"/>
    <mergeCell ref="C58:F58"/>
    <mergeCell ref="G58:H58"/>
    <mergeCell ref="K58:L58"/>
    <mergeCell ref="C53:J53"/>
    <mergeCell ref="K53:L53"/>
    <mergeCell ref="C54:L54"/>
    <mergeCell ref="C55:J55"/>
    <mergeCell ref="K55:L55"/>
    <mergeCell ref="C56:L56"/>
    <mergeCell ref="C61:J61"/>
    <mergeCell ref="K61:L61"/>
    <mergeCell ref="C62:L62"/>
    <mergeCell ref="B64:J64"/>
    <mergeCell ref="K64:L64"/>
    <mergeCell ref="C59:F59"/>
    <mergeCell ref="G59:H59"/>
    <mergeCell ref="K59:L59"/>
    <mergeCell ref="E67:F67"/>
    <mergeCell ref="K67:L67"/>
    <mergeCell ref="C60:F60"/>
    <mergeCell ref="G60:H60"/>
    <mergeCell ref="K60:L60"/>
    <mergeCell ref="C81:L82"/>
    <mergeCell ref="C76:F76"/>
    <mergeCell ref="G76:H76"/>
    <mergeCell ref="I76:J76"/>
    <mergeCell ref="K76:L76"/>
    <mergeCell ref="C79:L79"/>
    <mergeCell ref="C80:L80"/>
    <mergeCell ref="B71:L71"/>
    <mergeCell ref="C74:F74"/>
    <mergeCell ref="G74:H74"/>
    <mergeCell ref="I74:J74"/>
    <mergeCell ref="K74:L74"/>
    <mergeCell ref="C75:F75"/>
    <mergeCell ref="G75:H75"/>
    <mergeCell ref="I75:J75"/>
    <mergeCell ref="K75:L75"/>
  </mergeCells>
  <dataValidations count="3">
    <dataValidation type="list" allowBlank="1" showInputMessage="1" showErrorMessage="1" sqref="J14">
      <formula1>$O$10:$O$14</formula1>
    </dataValidation>
    <dataValidation type="list" allowBlank="1" showInputMessage="1" showErrorMessage="1" sqref="I52">
      <formula1>$O$52:$O$54</formula1>
    </dataValidation>
    <dataValidation type="list" allowBlank="1" showInputMessage="1" showErrorMessage="1" sqref="I58">
      <formula1>$O$58:$O$59</formula1>
    </dataValidation>
  </dataValidations>
  <printOptions horizontalCentered="1" verticalCentered="1"/>
  <pageMargins left="0" right="0" top="0" bottom="0" header="0" footer="0"/>
  <pageSetup paperSize="9" scale="7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9</xdr:col>
                    <xdr:colOff>57150</xdr:colOff>
                    <xdr:row>14</xdr:row>
                    <xdr:rowOff>66675</xdr:rowOff>
                  </from>
                  <to>
                    <xdr:col>10</xdr:col>
                    <xdr:colOff>238125</xdr:colOff>
                    <xdr:row>15</xdr:row>
                    <xdr:rowOff>171450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9</xdr:col>
                    <xdr:colOff>57150</xdr:colOff>
                    <xdr:row>14</xdr:row>
                    <xdr:rowOff>66675</xdr:rowOff>
                  </from>
                  <to>
                    <xdr:col>10</xdr:col>
                    <xdr:colOff>238125</xdr:colOff>
                    <xdr:row>15</xdr:row>
                    <xdr:rowOff>171450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2:V38"/>
  <sheetViews>
    <sheetView showZeros="0" zoomScaleNormal="100" zoomScaleSheetLayoutView="100" workbookViewId="0">
      <selection activeCell="F18" sqref="F18:G18"/>
    </sheetView>
  </sheetViews>
  <sheetFormatPr defaultColWidth="9.140625" defaultRowHeight="12.75" x14ac:dyDescent="0.25"/>
  <cols>
    <col min="1" max="1" width="8.85546875" style="1" customWidth="1"/>
    <col min="2" max="2" width="5.42578125" style="1" customWidth="1"/>
    <col min="3" max="3" width="19.5703125" style="1" customWidth="1"/>
    <col min="4" max="4" width="9.140625" style="1"/>
    <col min="5" max="5" width="23.42578125" style="1" customWidth="1"/>
    <col min="6" max="6" width="11.42578125" style="1" customWidth="1"/>
    <col min="7" max="7" width="12.85546875" style="1" customWidth="1"/>
    <col min="8" max="8" width="7.7109375" style="1" customWidth="1"/>
    <col min="9" max="11" width="16.42578125" style="1" customWidth="1"/>
    <col min="12" max="12" width="21.42578125" style="1" customWidth="1"/>
    <col min="13" max="13" width="9.28515625" style="1" customWidth="1"/>
    <col min="14" max="14" width="2.28515625" style="1" customWidth="1"/>
    <col min="15" max="16384" width="9.140625" style="1"/>
  </cols>
  <sheetData>
    <row r="2" spans="1:22" ht="15.75" customHeight="1" x14ac:dyDescent="0.25">
      <c r="A2" s="168" t="s">
        <v>110</v>
      </c>
      <c r="B2" s="168"/>
      <c r="C2" s="168"/>
      <c r="D2" s="168"/>
      <c r="E2" s="168"/>
      <c r="F2" s="168"/>
      <c r="G2" s="168"/>
      <c r="H2" s="168"/>
      <c r="I2" s="168"/>
      <c r="J2" s="168"/>
      <c r="K2" s="168"/>
      <c r="L2" s="168"/>
      <c r="M2" s="168"/>
    </row>
    <row r="3" spans="1:22" ht="15" customHeight="1" x14ac:dyDescent="0.25">
      <c r="A3" s="168"/>
      <c r="B3" s="168"/>
      <c r="C3" s="168"/>
      <c r="D3" s="168"/>
      <c r="E3" s="168"/>
      <c r="F3" s="168"/>
      <c r="G3" s="168"/>
      <c r="H3" s="168"/>
      <c r="I3" s="168"/>
      <c r="J3" s="168"/>
      <c r="K3" s="168"/>
      <c r="L3" s="168"/>
      <c r="M3" s="168"/>
    </row>
    <row r="4" spans="1:22" ht="15" customHeight="1" x14ac:dyDescent="0.25">
      <c r="A4" s="168"/>
      <c r="B4" s="168"/>
      <c r="C4" s="168"/>
      <c r="D4" s="168"/>
      <c r="E4" s="168"/>
      <c r="F4" s="168"/>
      <c r="G4" s="168"/>
      <c r="H4" s="168"/>
      <c r="I4" s="168"/>
      <c r="J4" s="168"/>
      <c r="K4" s="168"/>
      <c r="L4" s="168"/>
      <c r="M4" s="168"/>
    </row>
    <row r="5" spans="1:22" ht="15" customHeight="1" x14ac:dyDescent="0.25">
      <c r="A5" s="168"/>
      <c r="B5" s="168"/>
      <c r="C5" s="168"/>
      <c r="D5" s="168"/>
      <c r="E5" s="168"/>
      <c r="F5" s="168"/>
      <c r="G5" s="168"/>
      <c r="H5" s="168"/>
      <c r="I5" s="168"/>
      <c r="J5" s="168"/>
      <c r="K5" s="168"/>
      <c r="L5" s="168"/>
      <c r="M5" s="168"/>
    </row>
    <row r="6" spans="1:22" ht="6" customHeight="1" x14ac:dyDescent="0.25">
      <c r="A6" s="168"/>
      <c r="B6" s="168"/>
      <c r="C6" s="168"/>
      <c r="D6" s="168"/>
      <c r="E6" s="168"/>
      <c r="F6" s="168"/>
      <c r="G6" s="168"/>
      <c r="H6" s="168"/>
      <c r="I6" s="168"/>
      <c r="J6" s="168"/>
      <c r="K6" s="168"/>
      <c r="L6" s="168"/>
      <c r="M6" s="168"/>
    </row>
    <row r="7" spans="1:22" ht="46.9" customHeight="1" thickBot="1" x14ac:dyDescent="0.3">
      <c r="A7" s="311" t="s">
        <v>120</v>
      </c>
      <c r="B7" s="311"/>
      <c r="C7" s="311"/>
      <c r="D7" s="311"/>
      <c r="E7" s="311"/>
      <c r="F7" s="311"/>
      <c r="G7" s="311"/>
      <c r="H7" s="311"/>
      <c r="I7" s="311"/>
      <c r="J7" s="311"/>
      <c r="K7" s="311"/>
      <c r="L7" s="311"/>
      <c r="M7" s="311"/>
    </row>
    <row r="8" spans="1:22" ht="15" customHeight="1" x14ac:dyDescent="0.25">
      <c r="A8" s="312" t="s">
        <v>5</v>
      </c>
      <c r="B8" s="313"/>
      <c r="C8" s="313"/>
      <c r="D8" s="314">
        <f>'Option Comparison Costs'!E8</f>
        <v>0</v>
      </c>
      <c r="E8" s="315"/>
      <c r="F8" s="315"/>
      <c r="G8" s="315"/>
      <c r="H8" s="315"/>
      <c r="I8" s="315"/>
      <c r="J8" s="315"/>
      <c r="K8" s="315"/>
      <c r="L8" s="315"/>
      <c r="M8" s="316"/>
    </row>
    <row r="9" spans="1:22" ht="6.75" customHeight="1" x14ac:dyDescent="0.25">
      <c r="A9" s="308"/>
      <c r="B9" s="309"/>
      <c r="C9" s="309"/>
      <c r="D9" s="309"/>
      <c r="E9" s="309"/>
      <c r="F9" s="309"/>
      <c r="G9" s="309"/>
      <c r="H9" s="309"/>
      <c r="I9" s="309"/>
      <c r="J9" s="309"/>
      <c r="K9" s="309"/>
      <c r="L9" s="309"/>
      <c r="M9" s="310"/>
    </row>
    <row r="10" spans="1:22" ht="15" customHeight="1" x14ac:dyDescent="0.25">
      <c r="A10" s="317" t="s">
        <v>100</v>
      </c>
      <c r="B10" s="166"/>
      <c r="C10" s="166"/>
      <c r="D10" s="318">
        <f>'Option Comparison Costs'!E10</f>
        <v>0</v>
      </c>
      <c r="E10" s="319"/>
      <c r="F10" s="166" t="s">
        <v>101</v>
      </c>
      <c r="G10" s="166"/>
      <c r="H10" s="166"/>
      <c r="I10" s="166"/>
      <c r="J10" s="139"/>
      <c r="K10" s="139"/>
      <c r="L10" s="320">
        <f>'Option Comparison Costs'!L10</f>
        <v>0</v>
      </c>
      <c r="M10" s="321"/>
      <c r="O10" s="219"/>
      <c r="P10" s="219"/>
      <c r="Q10" s="219"/>
      <c r="R10" s="219"/>
      <c r="S10" s="219"/>
      <c r="T10" s="219"/>
      <c r="U10" s="219"/>
      <c r="V10" s="219"/>
    </row>
    <row r="11" spans="1:22" ht="6.75" customHeight="1" x14ac:dyDescent="0.25">
      <c r="A11" s="308"/>
      <c r="B11" s="309"/>
      <c r="C11" s="309"/>
      <c r="D11" s="309"/>
      <c r="E11" s="309"/>
      <c r="F11" s="309"/>
      <c r="G11" s="309"/>
      <c r="H11" s="309"/>
      <c r="I11" s="309"/>
      <c r="J11" s="309"/>
      <c r="K11" s="309"/>
      <c r="L11" s="309"/>
      <c r="M11" s="310"/>
    </row>
    <row r="12" spans="1:22" ht="15" customHeight="1" x14ac:dyDescent="0.25">
      <c r="A12" s="317" t="s">
        <v>102</v>
      </c>
      <c r="B12" s="166"/>
      <c r="C12" s="166"/>
      <c r="D12" s="318">
        <f>SUM('Option Comparison Costs'!E12:H12)</f>
        <v>0</v>
      </c>
      <c r="E12" s="319"/>
      <c r="F12" s="322" t="s">
        <v>103</v>
      </c>
      <c r="G12" s="323"/>
      <c r="H12" s="323"/>
      <c r="I12" s="323"/>
      <c r="J12" s="143"/>
      <c r="K12" s="143"/>
      <c r="L12" s="320">
        <f>'Option Comparison Costs'!L12</f>
        <v>0</v>
      </c>
      <c r="M12" s="321"/>
      <c r="O12" s="219"/>
      <c r="P12" s="219"/>
      <c r="Q12" s="219"/>
      <c r="R12" s="219"/>
      <c r="S12" s="219"/>
      <c r="T12" s="219"/>
      <c r="U12" s="219"/>
      <c r="V12" s="219"/>
    </row>
    <row r="13" spans="1:22" ht="6.75" customHeight="1" x14ac:dyDescent="0.25">
      <c r="A13" s="308"/>
      <c r="B13" s="309"/>
      <c r="C13" s="309"/>
      <c r="D13" s="309"/>
      <c r="E13" s="309"/>
      <c r="F13" s="309"/>
      <c r="G13" s="309"/>
      <c r="H13" s="309"/>
      <c r="I13" s="309"/>
      <c r="J13" s="309"/>
      <c r="K13" s="309"/>
      <c r="L13" s="309"/>
      <c r="M13" s="310"/>
    </row>
    <row r="14" spans="1:22" ht="14.45" customHeight="1" x14ac:dyDescent="0.25">
      <c r="A14" s="317" t="s">
        <v>104</v>
      </c>
      <c r="B14" s="166"/>
      <c r="C14" s="166"/>
      <c r="D14" s="318">
        <f>'Option Comparison Costs'!E14</f>
        <v>0</v>
      </c>
      <c r="E14" s="324"/>
      <c r="F14" s="323" t="s">
        <v>17</v>
      </c>
      <c r="G14" s="323"/>
      <c r="H14" s="323"/>
      <c r="I14" s="323"/>
      <c r="J14" s="143"/>
      <c r="K14" s="143"/>
      <c r="L14" s="320">
        <f>'Option Comparison Costs'!L14</f>
        <v>0</v>
      </c>
      <c r="M14" s="321"/>
      <c r="O14" s="219"/>
      <c r="P14" s="219"/>
      <c r="Q14" s="219"/>
      <c r="R14" s="219"/>
      <c r="S14" s="219"/>
      <c r="T14" s="219"/>
      <c r="U14" s="219"/>
      <c r="V14" s="219"/>
    </row>
    <row r="15" spans="1:22" ht="13.5" thickBot="1" x14ac:dyDescent="0.3">
      <c r="A15" s="108"/>
      <c r="B15" s="109"/>
      <c r="C15" s="109"/>
      <c r="D15" s="109"/>
      <c r="E15" s="109"/>
      <c r="F15" s="109"/>
      <c r="G15" s="109"/>
      <c r="H15" s="109"/>
      <c r="I15" s="109"/>
      <c r="J15" s="109"/>
      <c r="K15" s="109"/>
      <c r="L15" s="109"/>
      <c r="M15" s="110"/>
    </row>
    <row r="16" spans="1:22" s="2" customFormat="1" ht="15" x14ac:dyDescent="0.25">
      <c r="A16" s="111">
        <v>1</v>
      </c>
      <c r="B16" s="112" t="s">
        <v>112</v>
      </c>
      <c r="C16" s="113"/>
      <c r="D16" s="113"/>
      <c r="E16" s="113"/>
      <c r="F16" s="113"/>
      <c r="G16" s="113"/>
      <c r="H16" s="113"/>
      <c r="I16" s="152" t="s">
        <v>130</v>
      </c>
      <c r="J16" s="152" t="s">
        <v>131</v>
      </c>
      <c r="K16" s="153" t="s">
        <v>132</v>
      </c>
      <c r="L16" s="325" t="s">
        <v>133</v>
      </c>
      <c r="M16" s="326"/>
    </row>
    <row r="17" spans="1:22" ht="15" customHeight="1" x14ac:dyDescent="0.25">
      <c r="A17" s="67"/>
      <c r="B17" s="140">
        <v>1.1000000000000001</v>
      </c>
      <c r="C17" s="295" t="s">
        <v>105</v>
      </c>
      <c r="D17" s="296"/>
      <c r="E17" s="297"/>
      <c r="F17" s="298">
        <v>1</v>
      </c>
      <c r="G17" s="298"/>
      <c r="H17" s="142" t="s">
        <v>41</v>
      </c>
      <c r="I17" s="118">
        <f>SUM('Option Nr 4'!K44:L44)</f>
        <v>0</v>
      </c>
      <c r="J17" s="155">
        <v>23</v>
      </c>
      <c r="K17" s="151">
        <f>I17/100*J17</f>
        <v>0</v>
      </c>
      <c r="L17" s="306">
        <f>K17+I17</f>
        <v>0</v>
      </c>
      <c r="M17" s="307"/>
      <c r="O17" s="219"/>
      <c r="P17" s="219"/>
      <c r="Q17" s="219"/>
      <c r="R17" s="219"/>
      <c r="S17" s="219"/>
      <c r="T17" s="219"/>
      <c r="U17" s="219"/>
      <c r="V17" s="219"/>
    </row>
    <row r="18" spans="1:22" ht="15" customHeight="1" x14ac:dyDescent="0.25">
      <c r="A18" s="67"/>
      <c r="B18" s="140">
        <v>1.2</v>
      </c>
      <c r="C18" s="295" t="s">
        <v>94</v>
      </c>
      <c r="D18" s="296"/>
      <c r="E18" s="297"/>
      <c r="F18" s="298">
        <v>1</v>
      </c>
      <c r="G18" s="298"/>
      <c r="H18" s="142" t="s">
        <v>41</v>
      </c>
      <c r="I18" s="118">
        <f>SUM('Option Nr 4'!K45:L45)</f>
        <v>0</v>
      </c>
      <c r="J18" s="155">
        <v>23</v>
      </c>
      <c r="K18" s="151">
        <f t="shared" ref="K18:K29" si="0">I18/100*J18</f>
        <v>0</v>
      </c>
      <c r="L18" s="306">
        <f t="shared" ref="L18:L29" si="1">K18+I18</f>
        <v>0</v>
      </c>
      <c r="M18" s="307"/>
      <c r="O18" s="219"/>
      <c r="P18" s="219"/>
      <c r="Q18" s="219"/>
      <c r="R18" s="219"/>
      <c r="S18" s="219"/>
      <c r="T18" s="219"/>
      <c r="U18" s="219"/>
      <c r="V18" s="219"/>
    </row>
    <row r="19" spans="1:22" ht="15" customHeight="1" x14ac:dyDescent="0.25">
      <c r="A19" s="67"/>
      <c r="B19" s="140">
        <v>1.3</v>
      </c>
      <c r="C19" s="295" t="s">
        <v>95</v>
      </c>
      <c r="D19" s="296"/>
      <c r="E19" s="297"/>
      <c r="F19" s="298">
        <v>1</v>
      </c>
      <c r="G19" s="298"/>
      <c r="H19" s="142" t="s">
        <v>41</v>
      </c>
      <c r="I19" s="118">
        <f>SUM('Option Nr 4'!K46:L46)</f>
        <v>0</v>
      </c>
      <c r="J19" s="155">
        <v>23</v>
      </c>
      <c r="K19" s="151">
        <f t="shared" si="0"/>
        <v>0</v>
      </c>
      <c r="L19" s="306">
        <f t="shared" si="1"/>
        <v>0</v>
      </c>
      <c r="M19" s="307"/>
      <c r="O19" s="219"/>
      <c r="P19" s="219"/>
      <c r="Q19" s="219"/>
      <c r="R19" s="219"/>
      <c r="S19" s="219"/>
      <c r="T19" s="219"/>
      <c r="U19" s="219"/>
      <c r="V19" s="219"/>
    </row>
    <row r="20" spans="1:22" ht="15" customHeight="1" x14ac:dyDescent="0.25">
      <c r="A20" s="67"/>
      <c r="B20" s="140">
        <v>1.4</v>
      </c>
      <c r="C20" s="295" t="s">
        <v>96</v>
      </c>
      <c r="D20" s="296"/>
      <c r="E20" s="297"/>
      <c r="F20" s="298">
        <v>1</v>
      </c>
      <c r="G20" s="298"/>
      <c r="H20" s="142" t="s">
        <v>41</v>
      </c>
      <c r="I20" s="118">
        <f>SUM('Option Nr 4'!K47:L47)</f>
        <v>0</v>
      </c>
      <c r="J20" s="155">
        <v>23</v>
      </c>
      <c r="K20" s="151">
        <f t="shared" si="0"/>
        <v>0</v>
      </c>
      <c r="L20" s="306">
        <f t="shared" si="1"/>
        <v>0</v>
      </c>
      <c r="M20" s="307"/>
      <c r="O20" s="219"/>
      <c r="P20" s="219"/>
      <c r="Q20" s="219"/>
      <c r="R20" s="219"/>
      <c r="S20" s="219"/>
      <c r="T20" s="219"/>
      <c r="U20" s="219"/>
      <c r="V20" s="219"/>
    </row>
    <row r="21" spans="1:22" ht="15" customHeight="1" x14ac:dyDescent="0.25">
      <c r="A21" s="67"/>
      <c r="B21" s="140">
        <v>1.5</v>
      </c>
      <c r="C21" s="295" t="s">
        <v>97</v>
      </c>
      <c r="D21" s="296"/>
      <c r="E21" s="297"/>
      <c r="F21" s="298">
        <v>1</v>
      </c>
      <c r="G21" s="298"/>
      <c r="H21" s="142" t="s">
        <v>41</v>
      </c>
      <c r="I21" s="118">
        <f>SUM('Option Nr 4'!K48:L48)</f>
        <v>0</v>
      </c>
      <c r="J21" s="155">
        <v>23</v>
      </c>
      <c r="K21" s="151">
        <f t="shared" si="0"/>
        <v>0</v>
      </c>
      <c r="L21" s="306">
        <f t="shared" si="1"/>
        <v>0</v>
      </c>
      <c r="M21" s="307"/>
      <c r="O21" s="219"/>
      <c r="P21" s="219"/>
      <c r="Q21" s="219"/>
      <c r="R21" s="219"/>
      <c r="S21" s="219"/>
      <c r="T21" s="219"/>
      <c r="U21" s="219"/>
      <c r="V21" s="219"/>
    </row>
    <row r="22" spans="1:22" ht="15" customHeight="1" x14ac:dyDescent="0.25">
      <c r="A22" s="67"/>
      <c r="B22" s="140">
        <v>1.6</v>
      </c>
      <c r="C22" s="295" t="s">
        <v>98</v>
      </c>
      <c r="D22" s="296"/>
      <c r="E22" s="297"/>
      <c r="F22" s="298">
        <v>1</v>
      </c>
      <c r="G22" s="298"/>
      <c r="H22" s="142" t="s">
        <v>41</v>
      </c>
      <c r="I22" s="118">
        <f>SUM('Option Nr 4'!K49:L49)</f>
        <v>0</v>
      </c>
      <c r="J22" s="155">
        <v>23</v>
      </c>
      <c r="K22" s="151">
        <f t="shared" si="0"/>
        <v>0</v>
      </c>
      <c r="L22" s="306">
        <f t="shared" si="1"/>
        <v>0</v>
      </c>
      <c r="M22" s="307"/>
      <c r="O22" s="219"/>
      <c r="P22" s="219"/>
      <c r="Q22" s="219"/>
      <c r="R22" s="219"/>
      <c r="S22" s="219"/>
      <c r="T22" s="219"/>
      <c r="U22" s="219"/>
      <c r="V22" s="219"/>
    </row>
    <row r="23" spans="1:22" ht="15" customHeight="1" x14ac:dyDescent="0.25">
      <c r="A23" s="67"/>
      <c r="B23" s="140">
        <v>1.7</v>
      </c>
      <c r="C23" s="295" t="s">
        <v>99</v>
      </c>
      <c r="D23" s="296"/>
      <c r="E23" s="297"/>
      <c r="F23" s="298">
        <v>1</v>
      </c>
      <c r="G23" s="298"/>
      <c r="H23" s="142" t="s">
        <v>41</v>
      </c>
      <c r="I23" s="118">
        <f>SUM('Option Nr 4'!K50:L50)</f>
        <v>0</v>
      </c>
      <c r="J23" s="155">
        <v>23</v>
      </c>
      <c r="K23" s="151">
        <f t="shared" si="0"/>
        <v>0</v>
      </c>
      <c r="L23" s="306">
        <f t="shared" si="1"/>
        <v>0</v>
      </c>
      <c r="M23" s="307"/>
      <c r="O23" s="219"/>
      <c r="P23" s="219"/>
      <c r="Q23" s="219"/>
      <c r="R23" s="219"/>
      <c r="S23" s="219"/>
      <c r="T23" s="219"/>
      <c r="U23" s="219"/>
      <c r="V23" s="219"/>
    </row>
    <row r="24" spans="1:22" ht="15" customHeight="1" x14ac:dyDescent="0.25">
      <c r="A24" s="67"/>
      <c r="B24" s="140">
        <v>1.8</v>
      </c>
      <c r="C24" s="295" t="s">
        <v>134</v>
      </c>
      <c r="D24" s="296"/>
      <c r="E24" s="297"/>
      <c r="F24" s="298">
        <v>1</v>
      </c>
      <c r="G24" s="298"/>
      <c r="H24" s="142" t="s">
        <v>41</v>
      </c>
      <c r="I24" s="118">
        <f>SUM('Option Nr 4'!K51:L51)</f>
        <v>0</v>
      </c>
      <c r="J24" s="155">
        <v>13.5</v>
      </c>
      <c r="K24" s="151">
        <f t="shared" si="0"/>
        <v>0</v>
      </c>
      <c r="L24" s="306">
        <f>K24+I24</f>
        <v>0</v>
      </c>
      <c r="M24" s="307"/>
      <c r="O24" s="219"/>
      <c r="P24" s="219"/>
      <c r="Q24" s="219"/>
      <c r="R24" s="219"/>
      <c r="S24" s="219"/>
      <c r="T24" s="219"/>
      <c r="U24" s="219"/>
      <c r="V24" s="219"/>
    </row>
    <row r="25" spans="1:22" ht="15" customHeight="1" x14ac:dyDescent="0.25">
      <c r="A25" s="67"/>
      <c r="B25" s="140">
        <v>1.9</v>
      </c>
      <c r="C25" s="295" t="s">
        <v>135</v>
      </c>
      <c r="D25" s="296"/>
      <c r="E25" s="297"/>
      <c r="F25" s="298">
        <v>1</v>
      </c>
      <c r="G25" s="298"/>
      <c r="H25" s="142" t="s">
        <v>41</v>
      </c>
      <c r="I25" s="118">
        <f>SUM('Option Nr 4'!K52:L52)</f>
        <v>0</v>
      </c>
      <c r="J25" s="155"/>
      <c r="K25" s="151"/>
      <c r="L25" s="306">
        <f>K25+I25</f>
        <v>0</v>
      </c>
      <c r="M25" s="307"/>
      <c r="O25" s="219"/>
      <c r="P25" s="219"/>
      <c r="Q25" s="219"/>
      <c r="R25" s="219"/>
      <c r="S25" s="219"/>
      <c r="T25" s="219"/>
      <c r="U25" s="219"/>
      <c r="V25" s="219"/>
    </row>
    <row r="26" spans="1:22" ht="15" customHeight="1" x14ac:dyDescent="0.25">
      <c r="A26" s="67"/>
      <c r="B26" s="77">
        <v>1.1000000000000001</v>
      </c>
      <c r="C26" s="295" t="s">
        <v>136</v>
      </c>
      <c r="D26" s="296"/>
      <c r="E26" s="297"/>
      <c r="F26" s="298">
        <v>1</v>
      </c>
      <c r="G26" s="298"/>
      <c r="H26" s="142" t="s">
        <v>41</v>
      </c>
      <c r="I26" s="118">
        <f>SUM('Option Nr 4'!K40:L40)</f>
        <v>0</v>
      </c>
      <c r="J26" s="155">
        <v>13.5</v>
      </c>
      <c r="K26" s="151">
        <f t="shared" si="0"/>
        <v>0</v>
      </c>
      <c r="L26" s="306">
        <f t="shared" si="1"/>
        <v>0</v>
      </c>
      <c r="M26" s="307"/>
      <c r="O26" s="219"/>
      <c r="P26" s="219"/>
      <c r="Q26" s="219"/>
      <c r="R26" s="219"/>
      <c r="S26" s="219"/>
      <c r="T26" s="219"/>
      <c r="U26" s="219"/>
      <c r="V26" s="219"/>
    </row>
    <row r="27" spans="1:22" ht="15" customHeight="1" x14ac:dyDescent="0.25">
      <c r="A27" s="67"/>
      <c r="B27" s="140">
        <v>1.1100000000000001</v>
      </c>
      <c r="C27" s="295" t="s">
        <v>137</v>
      </c>
      <c r="D27" s="296"/>
      <c r="E27" s="297"/>
      <c r="F27" s="298">
        <v>1</v>
      </c>
      <c r="G27" s="298"/>
      <c r="H27" s="142" t="s">
        <v>41</v>
      </c>
      <c r="I27" s="118">
        <f>SUM('Option Nr 4'!K58:L58)</f>
        <v>0</v>
      </c>
      <c r="J27" s="155">
        <v>13.5</v>
      </c>
      <c r="K27" s="151">
        <f t="shared" si="0"/>
        <v>0</v>
      </c>
      <c r="L27" s="306">
        <f t="shared" si="1"/>
        <v>0</v>
      </c>
      <c r="M27" s="307"/>
      <c r="O27" s="219"/>
      <c r="P27" s="219"/>
      <c r="Q27" s="219"/>
      <c r="R27" s="219"/>
      <c r="S27" s="219"/>
      <c r="T27" s="219"/>
      <c r="U27" s="219"/>
      <c r="V27" s="219"/>
    </row>
    <row r="28" spans="1:22" ht="15" customHeight="1" x14ac:dyDescent="0.25">
      <c r="A28" s="67"/>
      <c r="B28" s="140">
        <v>1.1200000000000001</v>
      </c>
      <c r="C28" s="295" t="s">
        <v>138</v>
      </c>
      <c r="D28" s="296"/>
      <c r="E28" s="297"/>
      <c r="F28" s="298">
        <v>1</v>
      </c>
      <c r="G28" s="298"/>
      <c r="H28" s="142" t="s">
        <v>41</v>
      </c>
      <c r="I28" s="118">
        <f>SUM('Option Nr 4'!K59:L59)</f>
        <v>0</v>
      </c>
      <c r="J28" s="155">
        <v>13.5</v>
      </c>
      <c r="K28" s="151">
        <f t="shared" si="0"/>
        <v>0</v>
      </c>
      <c r="L28" s="306">
        <f t="shared" si="1"/>
        <v>0</v>
      </c>
      <c r="M28" s="307"/>
      <c r="O28" s="219"/>
      <c r="P28" s="219"/>
      <c r="Q28" s="219"/>
      <c r="R28" s="219"/>
      <c r="S28" s="219"/>
      <c r="T28" s="219"/>
      <c r="U28" s="219"/>
      <c r="V28" s="219"/>
    </row>
    <row r="29" spans="1:22" ht="15" customHeight="1" x14ac:dyDescent="0.25">
      <c r="A29" s="67"/>
      <c r="B29" s="140">
        <v>1.1299999999999999</v>
      </c>
      <c r="C29" s="295" t="s">
        <v>139</v>
      </c>
      <c r="D29" s="296"/>
      <c r="E29" s="297"/>
      <c r="F29" s="298">
        <v>1</v>
      </c>
      <c r="G29" s="298"/>
      <c r="H29" s="142" t="s">
        <v>41</v>
      </c>
      <c r="I29" s="118">
        <f>SUM('Option Nr 4'!K60:L60)</f>
        <v>0</v>
      </c>
      <c r="J29" s="155">
        <v>13.5</v>
      </c>
      <c r="K29" s="151">
        <f t="shared" si="0"/>
        <v>0</v>
      </c>
      <c r="L29" s="306">
        <f t="shared" si="1"/>
        <v>0</v>
      </c>
      <c r="M29" s="307"/>
      <c r="O29" s="219"/>
      <c r="P29" s="219"/>
      <c r="Q29" s="219"/>
      <c r="R29" s="219"/>
      <c r="S29" s="219"/>
      <c r="T29" s="219"/>
      <c r="U29" s="219"/>
      <c r="V29" s="219"/>
    </row>
    <row r="30" spans="1:22" ht="15" customHeight="1" x14ac:dyDescent="0.25">
      <c r="A30" s="67"/>
      <c r="B30" s="144"/>
      <c r="C30" s="145"/>
      <c r="D30" s="145"/>
      <c r="E30" s="145"/>
      <c r="F30" s="299" t="s">
        <v>140</v>
      </c>
      <c r="G30" s="300"/>
      <c r="H30" s="301"/>
      <c r="I30" s="154">
        <f>SUM(I17:I29)</f>
        <v>0</v>
      </c>
      <c r="J30" s="145"/>
      <c r="K30" s="145"/>
      <c r="L30" s="145"/>
      <c r="M30" s="146"/>
      <c r="O30" s="141"/>
      <c r="P30" s="141"/>
      <c r="Q30" s="141"/>
      <c r="R30" s="141"/>
      <c r="S30" s="141"/>
      <c r="T30" s="141"/>
      <c r="U30" s="141"/>
      <c r="V30" s="141"/>
    </row>
    <row r="31" spans="1:22" ht="6" customHeight="1" x14ac:dyDescent="0.25">
      <c r="A31" s="67"/>
      <c r="B31" s="327"/>
      <c r="C31" s="328"/>
      <c r="D31" s="328"/>
      <c r="E31" s="328"/>
      <c r="F31" s="328"/>
      <c r="G31" s="328"/>
      <c r="H31" s="328"/>
      <c r="I31" s="328"/>
      <c r="J31" s="328"/>
      <c r="K31" s="328"/>
      <c r="L31" s="328"/>
      <c r="M31" s="329"/>
    </row>
    <row r="32" spans="1:22" ht="15" customHeight="1" thickBot="1" x14ac:dyDescent="0.3">
      <c r="A32" s="67"/>
      <c r="B32" s="302" t="s">
        <v>144</v>
      </c>
      <c r="C32" s="303"/>
      <c r="D32" s="303"/>
      <c r="E32" s="303"/>
      <c r="F32" s="303"/>
      <c r="G32" s="303"/>
      <c r="H32" s="303"/>
      <c r="I32" s="303"/>
      <c r="J32" s="304"/>
      <c r="K32" s="305"/>
      <c r="L32" s="330">
        <f>SUM(L15:M30)</f>
        <v>0</v>
      </c>
      <c r="M32" s="331"/>
      <c r="O32" s="294"/>
      <c r="P32" s="294"/>
      <c r="Q32" s="294"/>
      <c r="R32" s="294"/>
      <c r="S32" s="294"/>
      <c r="T32" s="294"/>
      <c r="U32" s="294"/>
      <c r="V32" s="294"/>
    </row>
    <row r="33" spans="1:13" ht="15" customHeight="1" thickBot="1" x14ac:dyDescent="0.3">
      <c r="A33" s="67"/>
      <c r="B33" s="327"/>
      <c r="C33" s="328"/>
      <c r="D33" s="328"/>
      <c r="E33" s="328"/>
      <c r="F33" s="328"/>
      <c r="G33" s="328"/>
      <c r="H33" s="328"/>
      <c r="I33" s="328"/>
      <c r="J33" s="328"/>
      <c r="K33" s="328"/>
      <c r="L33" s="328"/>
      <c r="M33" s="329"/>
    </row>
    <row r="34" spans="1:13" ht="6.75" customHeight="1" x14ac:dyDescent="0.25">
      <c r="A34" s="114"/>
      <c r="B34" s="3"/>
      <c r="C34" s="115"/>
      <c r="D34" s="3"/>
      <c r="E34" s="3"/>
      <c r="F34" s="3"/>
      <c r="G34" s="3"/>
      <c r="H34" s="3"/>
      <c r="I34" s="3"/>
      <c r="J34" s="3"/>
      <c r="K34" s="3"/>
      <c r="L34" s="3"/>
      <c r="M34" s="116"/>
    </row>
    <row r="35" spans="1:13" ht="53.25" customHeight="1" thickBot="1" x14ac:dyDescent="0.3">
      <c r="A35" s="117" t="s">
        <v>56</v>
      </c>
      <c r="B35" s="332" t="s">
        <v>106</v>
      </c>
      <c r="C35" s="332"/>
      <c r="D35" s="332"/>
      <c r="E35" s="332"/>
      <c r="F35" s="332"/>
      <c r="G35" s="332"/>
      <c r="H35" s="332"/>
      <c r="I35" s="332"/>
      <c r="J35" s="332"/>
      <c r="K35" s="332"/>
      <c r="L35" s="332"/>
      <c r="M35" s="333"/>
    </row>
    <row r="36" spans="1:13" ht="11.1" customHeight="1" x14ac:dyDescent="0.25">
      <c r="B36" s="180"/>
      <c r="C36" s="180"/>
      <c r="D36" s="180"/>
      <c r="E36" s="180"/>
      <c r="F36" s="180"/>
      <c r="G36" s="180"/>
      <c r="H36" s="180"/>
      <c r="I36" s="180"/>
      <c r="J36" s="180"/>
      <c r="K36" s="180"/>
      <c r="L36" s="180"/>
      <c r="M36" s="180"/>
    </row>
    <row r="37" spans="1:13" x14ac:dyDescent="0.25">
      <c r="B37" s="180"/>
      <c r="C37" s="180"/>
      <c r="D37" s="180"/>
      <c r="E37" s="180"/>
      <c r="F37" s="180"/>
      <c r="G37" s="180"/>
      <c r="H37" s="180"/>
      <c r="I37" s="180"/>
      <c r="J37" s="180"/>
      <c r="K37" s="180"/>
      <c r="L37" s="180"/>
      <c r="M37" s="180"/>
    </row>
    <row r="38" spans="1:13" ht="12" customHeight="1" x14ac:dyDescent="0.25">
      <c r="B38" s="180"/>
      <c r="C38" s="180"/>
      <c r="D38" s="180"/>
      <c r="E38" s="180"/>
      <c r="F38" s="180"/>
      <c r="G38" s="180"/>
      <c r="H38" s="180"/>
      <c r="I38" s="180"/>
      <c r="J38" s="180"/>
      <c r="K38" s="180"/>
      <c r="L38" s="180"/>
      <c r="M38" s="180"/>
    </row>
  </sheetData>
  <sheetProtection algorithmName="SHA-512" hashValue="Y5T9QKiPMWe32d9yP086XUW3clasfgKxjWER+xNP91dYomW8TmP9FEHtSOzMsdYso2yXaSC3kpHEKpkTuWxGKQ==" saltValue="9SWFErA8PkOAGf+WhUXwzw==" spinCount="100000" sheet="1" selectLockedCells="1"/>
  <mergeCells count="84">
    <mergeCell ref="L23:M23"/>
    <mergeCell ref="O23:V23"/>
    <mergeCell ref="O20:V20"/>
    <mergeCell ref="L21:M21"/>
    <mergeCell ref="O21:V21"/>
    <mergeCell ref="L22:M22"/>
    <mergeCell ref="O22:V22"/>
    <mergeCell ref="F30:H30"/>
    <mergeCell ref="B31:M31"/>
    <mergeCell ref="A11:M11"/>
    <mergeCell ref="L12:M12"/>
    <mergeCell ref="O12:V12"/>
    <mergeCell ref="A13:M13"/>
    <mergeCell ref="L14:M14"/>
    <mergeCell ref="O14:V14"/>
    <mergeCell ref="L16:M16"/>
    <mergeCell ref="L17:M17"/>
    <mergeCell ref="O17:V17"/>
    <mergeCell ref="L18:M18"/>
    <mergeCell ref="O18:V18"/>
    <mergeCell ref="L19:M19"/>
    <mergeCell ref="O19:V19"/>
    <mergeCell ref="L20:M20"/>
    <mergeCell ref="C23:E23"/>
    <mergeCell ref="F23:G23"/>
    <mergeCell ref="C24:E24"/>
    <mergeCell ref="F24:G24"/>
    <mergeCell ref="C26:E26"/>
    <mergeCell ref="F26:G26"/>
    <mergeCell ref="C20:E20"/>
    <mergeCell ref="F20:G20"/>
    <mergeCell ref="C21:E21"/>
    <mergeCell ref="F21:G21"/>
    <mergeCell ref="C22:E22"/>
    <mergeCell ref="F22:G22"/>
    <mergeCell ref="C17:E17"/>
    <mergeCell ref="F17:G17"/>
    <mergeCell ref="C18:E18"/>
    <mergeCell ref="F18:G18"/>
    <mergeCell ref="C19:E19"/>
    <mergeCell ref="F19:G19"/>
    <mergeCell ref="A12:C12"/>
    <mergeCell ref="D12:E12"/>
    <mergeCell ref="F12:I12"/>
    <mergeCell ref="A2:M6"/>
    <mergeCell ref="A14:C14"/>
    <mergeCell ref="D14:E14"/>
    <mergeCell ref="F14:I14"/>
    <mergeCell ref="A7:M7"/>
    <mergeCell ref="D8:M8"/>
    <mergeCell ref="A9:M9"/>
    <mergeCell ref="L10:M10"/>
    <mergeCell ref="O10:V10"/>
    <mergeCell ref="A8:C8"/>
    <mergeCell ref="A10:C10"/>
    <mergeCell ref="D10:E10"/>
    <mergeCell ref="F10:I10"/>
    <mergeCell ref="L24:M24"/>
    <mergeCell ref="O24:V24"/>
    <mergeCell ref="C25:E25"/>
    <mergeCell ref="F25:G25"/>
    <mergeCell ref="L25:M25"/>
    <mergeCell ref="O25:V25"/>
    <mergeCell ref="L26:M26"/>
    <mergeCell ref="O26:V26"/>
    <mergeCell ref="C27:E27"/>
    <mergeCell ref="F27:G27"/>
    <mergeCell ref="L27:M27"/>
    <mergeCell ref="O27:V27"/>
    <mergeCell ref="L28:M28"/>
    <mergeCell ref="O28:V28"/>
    <mergeCell ref="C29:E29"/>
    <mergeCell ref="F29:G29"/>
    <mergeCell ref="L29:M29"/>
    <mergeCell ref="O29:V29"/>
    <mergeCell ref="C28:E28"/>
    <mergeCell ref="F28:G28"/>
    <mergeCell ref="B36:M36"/>
    <mergeCell ref="B37:M38"/>
    <mergeCell ref="B32:K32"/>
    <mergeCell ref="L32:M32"/>
    <mergeCell ref="O32:V32"/>
    <mergeCell ref="B33:M33"/>
    <mergeCell ref="B35:M35"/>
  </mergeCells>
  <printOptions horizontalCentered="1" verticalCentered="1"/>
  <pageMargins left="0.59055118110236227" right="0" top="0" bottom="0" header="0" footer="0"/>
  <pageSetup paperSize="9" scale="94"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11</vt:i4>
      </vt:variant>
      <vt:variant>
        <vt:lpstr>Named Ranges</vt:lpstr>
      </vt:variant>
      <vt:variant>
        <vt:i4>7</vt:i4>
      </vt:variant>
    </vt:vector>
  </HeadingPairs>
  <TitlesOfParts>
    <vt:vector size="18" baseType="lpstr">
      <vt:lpstr>Option Comparison Costs</vt:lpstr>
      <vt:lpstr>Option Nr 1</vt:lpstr>
      <vt:lpstr>PCD Summary - Option 1</vt:lpstr>
      <vt:lpstr>Option Nr 2</vt:lpstr>
      <vt:lpstr>PCD Summary - Option 2</vt:lpstr>
      <vt:lpstr>Option Nr 3</vt:lpstr>
      <vt:lpstr>PCD Summary - Option 3</vt:lpstr>
      <vt:lpstr>Option Nr 4</vt:lpstr>
      <vt:lpstr>PCD Summary - Option 4</vt:lpstr>
      <vt:lpstr>Option Nr 5</vt:lpstr>
      <vt:lpstr>PCD Summary - Option 5</vt:lpstr>
      <vt:lpstr>'Option Comparison Costs'!Print_Area</vt:lpstr>
      <vt:lpstr>'Option Nr 1'!Print_Area</vt:lpstr>
      <vt:lpstr>'Option Nr 2'!Print_Area</vt:lpstr>
      <vt:lpstr>'Option Nr 3'!Print_Area</vt:lpstr>
      <vt:lpstr>'Option Nr 4'!Print_Area</vt:lpstr>
      <vt:lpstr>'Option Nr 5'!Print_Area</vt:lpstr>
      <vt:lpstr>'PCD Summary - Option 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Patricia Kelly</dc:creator>
  <cp:lastModifiedBy>Ollie Fallon</cp:lastModifiedBy>
  <cp:lastPrinted>2021-07-02T08:40:34Z</cp:lastPrinted>
  <dcterms:created xsi:type="dcterms:W3CDTF">2018-09-18T07:45:14Z</dcterms:created>
  <dcterms:modified xsi:type="dcterms:W3CDTF">2023-07-31T11:38:59Z</dcterms:modified>
</cp:coreProperties>
</file>